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-doc\2560\"/>
    </mc:Choice>
  </mc:AlternateContent>
  <bookViews>
    <workbookView xWindow="0" yWindow="0" windowWidth="20490" windowHeight="7755" activeTab="4"/>
  </bookViews>
  <sheets>
    <sheet name="ข้าราชการ" sheetId="3" r:id="rId1"/>
    <sheet name="พนง-มหา'ลัย" sheetId="4" r:id="rId2"/>
    <sheet name="ลจ-ประจำ" sheetId="2" r:id="rId3"/>
    <sheet name="พนง-ราชการ" sheetId="1" r:id="rId4"/>
    <sheet name="ลจ-ชั่วคราว" sheetId="5" r:id="rId5"/>
  </sheets>
  <definedNames>
    <definedName name="_xlnm.Print_Titles" localSheetId="4">'ลจ-ชั่วคราว'!$1:$3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J4" i="2"/>
  <c r="H4" i="2"/>
  <c r="K22" i="2" l="1"/>
  <c r="K20" i="2"/>
  <c r="K18" i="2"/>
  <c r="K16" i="2"/>
  <c r="K14" i="2"/>
  <c r="K13" i="2"/>
  <c r="K12" i="2"/>
  <c r="K11" i="2"/>
  <c r="K10" i="2"/>
  <c r="K5" i="2"/>
  <c r="K4" i="2"/>
  <c r="K8" i="2"/>
  <c r="K7" i="2"/>
  <c r="L7" i="2" s="1"/>
  <c r="K6" i="2"/>
  <c r="I7" i="2"/>
  <c r="I12" i="2"/>
  <c r="I18" i="2"/>
  <c r="G5" i="2"/>
  <c r="I5" i="2" s="1"/>
  <c r="G6" i="2"/>
  <c r="L6" i="2" s="1"/>
  <c r="G7" i="2"/>
  <c r="G8" i="2"/>
  <c r="L8" i="2" s="1"/>
  <c r="G10" i="2"/>
  <c r="I10" i="2" s="1"/>
  <c r="G11" i="2"/>
  <c r="L11" i="2" s="1"/>
  <c r="G12" i="2"/>
  <c r="L12" i="2" s="1"/>
  <c r="G13" i="2"/>
  <c r="I13" i="2" s="1"/>
  <c r="G14" i="2"/>
  <c r="I14" i="2" s="1"/>
  <c r="G16" i="2"/>
  <c r="I16" i="2" s="1"/>
  <c r="G18" i="2"/>
  <c r="G20" i="2"/>
  <c r="I20" i="2" s="1"/>
  <c r="G22" i="2"/>
  <c r="L22" i="2" s="1"/>
  <c r="G4" i="2"/>
  <c r="I4" i="2" s="1"/>
  <c r="L4" i="2" l="1"/>
  <c r="I8" i="2"/>
  <c r="L20" i="2"/>
  <c r="L14" i="2"/>
  <c r="L5" i="2"/>
  <c r="L16" i="2"/>
  <c r="I11" i="2"/>
  <c r="I6" i="2"/>
  <c r="I22" i="2"/>
  <c r="L10" i="2"/>
  <c r="L13" i="2"/>
  <c r="L18" i="2"/>
</calcChain>
</file>

<file path=xl/sharedStrings.xml><?xml version="1.0" encoding="utf-8"?>
<sst xmlns="http://schemas.openxmlformats.org/spreadsheetml/2006/main" count="341" uniqueCount="178">
  <si>
    <t>นักวิชาการเกษตร</t>
  </si>
  <si>
    <t>พนง.มหาวิทยาลัย</t>
  </si>
  <si>
    <t>เจ้าหน้าที่บริหารงานทั่วไป</t>
  </si>
  <si>
    <t>นางประกอบ สุจริต</t>
  </si>
  <si>
    <t>พนักงานห้องปฏิบัติการ</t>
  </si>
  <si>
    <t>พนักงานราชการ</t>
  </si>
  <si>
    <t>นางกชนก ราชเมืองมูล</t>
  </si>
  <si>
    <t>ผู้ปฏิบัติงานวิทยาศาสตร์</t>
  </si>
  <si>
    <t>นายสุพจน์ ดวงรัตน์</t>
  </si>
  <si>
    <t>ผู้ปฏิบัติงานการเกษตร</t>
  </si>
  <si>
    <t>นางเพลินพิศ พรหมจารีย์</t>
  </si>
  <si>
    <t>นางทับทิม ใจมุก</t>
  </si>
  <si>
    <t>  สำนักงานเลขานุการ</t>
  </si>
  <si>
    <t>90 คน</t>
  </si>
  <si>
    <t>นายปริญญา สมบูรณ์</t>
  </si>
  <si>
    <t>ผู้บริหาร</t>
  </si>
  <si>
    <t>เลขานุการคณะผลิตกรรมการเกษตร</t>
  </si>
  <si>
    <t>ข้าราชการ</t>
  </si>
  <si>
    <t>    งานบริหารและธุรการ</t>
  </si>
  <si>
    <t>34 คน</t>
  </si>
  <si>
    <t>นางสุพัตรา เพียแสน</t>
  </si>
  <si>
    <t>ชำนาญการ</t>
  </si>
  <si>
    <t>นางวิภาพร บุญเรือง</t>
  </si>
  <si>
    <t>พนักงานธุรการ</t>
  </si>
  <si>
    <t>นางหทัยรัตน์ ชววัฑรัตน์ชัย</t>
  </si>
  <si>
    <t>น.ส.เขมินทรา ติ๊บปัญญา</t>
  </si>
  <si>
    <t>นักประชาสัมพันธ์</t>
  </si>
  <si>
    <t>น.ส.นันทวรรณ เบญจวรรณ</t>
  </si>
  <si>
    <t>น.ส.กมลลักษณ์ มณีเกี๋ยง</t>
  </si>
  <si>
    <t>นางภัชราภรณ์ จันต๊ะ</t>
  </si>
  <si>
    <t>นางอารีย์ นามเมือง</t>
  </si>
  <si>
    <t>นางนงวัย ภักดิ์สันติพงศ์</t>
  </si>
  <si>
    <t>ผู้ปฏิบัติงานบริหาร</t>
  </si>
  <si>
    <t>น.ส.สุภาภรณ์ สิริกรม</t>
  </si>
  <si>
    <t>นายกิตติชัย เกตุจิ๋ว</t>
  </si>
  <si>
    <t>น.ส.ศรีวรรณ ดอนวิเศษ</t>
  </si>
  <si>
    <t>ว่าที่ ร.ต.คนึง เมฆสุวรรณ</t>
  </si>
  <si>
    <t>ช่างเทคนิค</t>
  </si>
  <si>
    <t>น.ส.กาญจนา ภักดิ์สันติพงศ์</t>
  </si>
  <si>
    <t>น.ส.สุจิรา ทิวจิรกุล</t>
  </si>
  <si>
    <t>นายนรินทร์ สุจริต</t>
  </si>
  <si>
    <t>พนักงานขับเครื่องจักรกล</t>
  </si>
  <si>
    <t>นายบุญเลิศ วิชัยศรี</t>
  </si>
  <si>
    <t>นายกุลพงศ์ กันทคำ</t>
  </si>
  <si>
    <t>นายสายชล วิมานทอง</t>
  </si>
  <si>
    <t>นายอำพรรณ์ สมใจ</t>
  </si>
  <si>
    <t>นายสถิรพงษ์ คุณาธรรม</t>
  </si>
  <si>
    <t>นายสานิตย์ คำตุ้ย</t>
  </si>
  <si>
    <t>คนสวน</t>
  </si>
  <si>
    <t>น.ส.รชาพร ปันดอนตอง</t>
  </si>
  <si>
    <t>น.ส.กรวิกา บุญมาวรรณ์</t>
  </si>
  <si>
    <t>(อัตราว่าง)</t>
  </si>
  <si>
    <t>พนักงานขับรถยนต์</t>
  </si>
  <si>
    <t>นายกิตติศักดิ์ พุทธวงค์</t>
  </si>
  <si>
    <t>น.ส.ชรินทิพย์ โกฎิแก้ว</t>
  </si>
  <si>
    <t>นายปริญญา เนตรคำยวง</t>
  </si>
  <si>
    <t>นักวิชาการคอมพิวเตอร์</t>
  </si>
  <si>
    <t>นายณัฐวุฒิ พิมพ์คำไหล</t>
  </si>
  <si>
    <t>น.ส.มีนา ปรางค์รัตน์</t>
  </si>
  <si>
    <t>นางจิราพร หลงปันใจ</t>
  </si>
  <si>
    <t>นายธีระชัย ศรีทอง</t>
  </si>
  <si>
    <t>น.ส.ชุติมา ฤาชัย</t>
  </si>
  <si>
    <t>นางเกศริน ขยัน</t>
  </si>
  <si>
    <t>น.ส.นันทนา ศรีวิชัย</t>
  </si>
  <si>
    <t>2 คน</t>
  </si>
  <si>
    <t>น.ส.ศรีพรรณ พรหมมา</t>
  </si>
  <si>
    <t>แม่บ้าน</t>
  </si>
  <si>
    <t>นายประสิทธิ์ ทาริเดช</t>
  </si>
  <si>
    <t>พนักงานขับเครื่องจักรกลขนาดกลาง</t>
  </si>
  <si>
    <t>    งานคลังและพัสดุ</t>
  </si>
  <si>
    <t>4 คน</t>
  </si>
  <si>
    <t>นางธารารัตน์ เชื้อวิโรจน์</t>
  </si>
  <si>
    <t>นักวิชาการพัสดุ</t>
  </si>
  <si>
    <t>ชำนาญการพิเศษ</t>
  </si>
  <si>
    <t>นายสุรัตน์ เสาร์คำ</t>
  </si>
  <si>
    <t>พนักงานพิมพ์</t>
  </si>
  <si>
    <t>นางลัดดาวัลย์ ระดม</t>
  </si>
  <si>
    <t>น.ส.หนึ่งฤทัย บุญตวย</t>
  </si>
  <si>
    <t>    (หน่วยการเงินและบัญชี) งานคลังและพัสดุ</t>
  </si>
  <si>
    <t>5 คน</t>
  </si>
  <si>
    <t>นางอัมพร มาลา</t>
  </si>
  <si>
    <t>นักวิชาการเงินและบัญชี</t>
  </si>
  <si>
    <t>นางพิกุล นิลวาส</t>
  </si>
  <si>
    <t>นางลั่นทม ปะมาละ</t>
  </si>
  <si>
    <t>พนักงานการเงินและบัญชี</t>
  </si>
  <si>
    <t>น.ส.พัชรินทร์ อลิปริยกุล</t>
  </si>
  <si>
    <t>น.ส.นพมาศ มุ่งเมือง</t>
  </si>
  <si>
    <t>    งานนโยบาย แผนและประกันคุณภาพ</t>
  </si>
  <si>
    <t>3 คน</t>
  </si>
  <si>
    <t>นางปุณญศิภรณ์ เทวรักษ์พิทักษ์</t>
  </si>
  <si>
    <t>นักวิเคราะห์นโยบายและแผน</t>
  </si>
  <si>
    <t>นางอารีรักษ์ วิชัยศรี</t>
  </si>
  <si>
    <t>น.ส.พิกุล โพธิวงค์</t>
  </si>
  <si>
    <t>    งานบริการการศึกษาและกิจการนักศึกษา</t>
  </si>
  <si>
    <t>39 คน</t>
  </si>
  <si>
    <t>นายธนากร พิทยากรศิลป์</t>
  </si>
  <si>
    <t>นักวิชาการศึกษา</t>
  </si>
  <si>
    <t>นางนงลักษณ์ ปูระณะพงษ์</t>
  </si>
  <si>
    <t>นักวิทยาศาสตร์</t>
  </si>
  <si>
    <t>เชี่ยวชาญ</t>
  </si>
  <si>
    <t>นางเบญจวรรณ สมบูรณ์</t>
  </si>
  <si>
    <t>ชำนาญงานพิเศษ</t>
  </si>
  <si>
    <t>นายสันต์ชัย มุกดา</t>
  </si>
  <si>
    <t>นายวิชิต วิชัย</t>
  </si>
  <si>
    <t>นางสมบูรณ์ คันธรส</t>
  </si>
  <si>
    <t>นายจำรัส สายเขียว</t>
  </si>
  <si>
    <t>นายเสริมศักดิ์ พรหมจารีย์</t>
  </si>
  <si>
    <t>นายศรศักดิ์ สุเทพ</t>
  </si>
  <si>
    <t>ช่างฝีมือทั่วไป</t>
  </si>
  <si>
    <t>นายศรศักดิ์ เรือนแปง</t>
  </si>
  <si>
    <t>นายอาทิตย์ จิโน</t>
  </si>
  <si>
    <t>ช่างฝีมือโรงงาน</t>
  </si>
  <si>
    <t>นายประมวล ภูเขา</t>
  </si>
  <si>
    <t>พนักงานประจำห้องทดลอง</t>
  </si>
  <si>
    <t>นายปรีชา รัตนัง</t>
  </si>
  <si>
    <t>นายสัมพันธ์ ตาติวงค์</t>
  </si>
  <si>
    <t>นางศศิธร ปัญญา</t>
  </si>
  <si>
    <t>น.ส.วราภรณ์ ภูมิ์พิพัฒน์</t>
  </si>
  <si>
    <t>นายจักรพงษ์ สุภาวรรณ์</t>
  </si>
  <si>
    <t>นายรุ่งโรจน์ มณี</t>
  </si>
  <si>
    <t>น.ส.นุจรีย์ พรมโสภา</t>
  </si>
  <si>
    <t>นายบัณฑิต ต๊ะเสาร์</t>
  </si>
  <si>
    <t>น.ส.อภิริยา นามวงศ์พรหม</t>
  </si>
  <si>
    <t>ดร.นรินทร์ ท้าวแก่นจันทร์</t>
  </si>
  <si>
    <t>น.ส.อัชฌา เทพศิริ</t>
  </si>
  <si>
    <t>นายเขต ศรีพรรณ</t>
  </si>
  <si>
    <t>น.ส.สุลาวัลย์ อาทิตย์</t>
  </si>
  <si>
    <t>นายประพันธ์ ขยัน</t>
  </si>
  <si>
    <t>นายประดิษฐ์ ฟูจันทร์ใหม่</t>
  </si>
  <si>
    <t>นางอำไพ ออนศรี</t>
  </si>
  <si>
    <t>นายเกียรติยศ บุญเรือง</t>
  </si>
  <si>
    <t>นายจรูญ กันทะวงศ์</t>
  </si>
  <si>
    <t>นายประสิทธิ์ จันทร์ตาธรรม</t>
  </si>
  <si>
    <t>นายดวงจันทร์ ขยัน</t>
  </si>
  <si>
    <t>นายไพบูลย์ โพธิ์ทอง</t>
  </si>
  <si>
    <t>นายสถิตย์ ดวงดี</t>
  </si>
  <si>
    <t>นายดวงเพชร สิทธิ</t>
  </si>
  <si>
    <t>คนงานเกษตร</t>
  </si>
  <si>
    <t>นายวิรัตน์ วงค์จักร</t>
  </si>
  <si>
    <t>นางปาณิศา คงสมจิตต์</t>
  </si>
  <si>
    <t>นักเอกสารสนเทศ</t>
  </si>
  <si>
    <t>นางขนิษฐา อคะทสึคะ</t>
  </si>
  <si>
    <t>เจ้าหน้าที่โสตทัศนูปกรณ์</t>
  </si>
  <si>
    <t>น.ส.เดือนวิสาข์ สิงหภักดี</t>
  </si>
  <si>
    <t>    งานบริการวิชาการและวิจัย</t>
  </si>
  <si>
    <t>นางกนกพร นันทดี</t>
  </si>
  <si>
    <t>นางอภิชนา วงศ์วารเตชะ</t>
  </si>
  <si>
    <t>สำนักงานกิจการพิเศษ</t>
  </si>
  <si>
    <t>วันที่บรรจุ</t>
  </si>
  <si>
    <t>ตำแหน่ง</t>
  </si>
  <si>
    <t>อัตราเงินเดือน</t>
  </si>
  <si>
    <t>ลำดับ</t>
  </si>
  <si>
    <t>ชื่อ - สกุล</t>
  </si>
  <si>
    <t>หลักสูตรฯ พืชสวน</t>
  </si>
  <si>
    <t>หลักสูตรฯ พืชไร่</t>
  </si>
  <si>
    <t>หลักสูตรฯ ปฐพีศาสตร์</t>
  </si>
  <si>
    <t>อัตรากำลังสายสนับสนุน (พนักงานราชการ)</t>
  </si>
  <si>
    <t>หมายเหตุ</t>
  </si>
  <si>
    <t> สำนักงานเลขานุการ</t>
  </si>
  <si>
    <t>สำนักงานเลขานุการ</t>
  </si>
  <si>
    <t>หลักสูตรฯ ปฐพี</t>
  </si>
  <si>
    <t>หลักสูตรฯ อารักขาพืช</t>
  </si>
  <si>
    <t>หลักสูตรฯ เกษตรเคมี</t>
  </si>
  <si>
    <t>หลักสูตรฯ ภูมิสังคม</t>
  </si>
  <si>
    <t>หลักสูตรฯ ส่งเสริม</t>
  </si>
  <si>
    <t>เงินเดือน</t>
  </si>
  <si>
    <t>ค่าครองชีพ</t>
  </si>
  <si>
    <t>ชื่อ-สกุล</t>
  </si>
  <si>
    <t>อัตรากำลัง (ลูกจ้างประจำ)</t>
  </si>
  <si>
    <t>วันบรรจุ</t>
  </si>
  <si>
    <t>วันเกษียณ</t>
  </si>
  <si>
    <t>อัตราค่าจ้าง</t>
  </si>
  <si>
    <t>อัตรากำลัง (ลูกจ้างชั่วคราวเงินรายได้)</t>
  </si>
  <si>
    <t>อัตราใหม่</t>
  </si>
  <si>
    <t>ส่วนต่าง</t>
  </si>
  <si>
    <t>บำเหน็จรายเดือน</t>
  </si>
  <si>
    <t>รวมรับ</t>
  </si>
  <si>
    <t>วันที่เริ่มปฏิบัติงาน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</si>
</sst>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name val="TH NiramitIT๙"/>
    </font>
    <font>
      <b/>
      <sz val="16"/>
      <name val="TH NiramitIT๙"/>
    </font>
    <font>
      <sz val="14"/>
      <name val="TH Niramit AS"/>
    </font>
    <font>
      <sz val="15"/>
      <color indexed="8"/>
      <name val="TH Niramit AS"/>
    </font>
    <font>
      <b/>
      <sz val="16"/>
      <name val="TH Niramit AS"/>
    </font>
    <font>
      <sz val="16"/>
      <name val="TH Niramit AS"/>
    </font>
    <font>
      <b/>
      <sz val="11"/>
      <name val="Tahoma"/>
      <family val="2"/>
    </font>
    <font>
      <sz val="11"/>
      <name val="Tahoma"/>
      <family val="2"/>
      <scheme val="minor"/>
    </font>
    <font>
      <sz val="9"/>
      <name val="Tahoma"/>
      <family val="2"/>
    </font>
    <font>
      <b/>
      <sz val="18"/>
      <name val="TH Niramit AS"/>
    </font>
    <font>
      <b/>
      <sz val="24"/>
      <name val="TH Niramit AS"/>
    </font>
    <font>
      <b/>
      <sz val="24"/>
      <name val="TH NiramitIT๙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Fill="1"/>
    <xf numFmtId="0" fontId="4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5" fontId="3" fillId="0" borderId="6" xfId="0" applyNumberFormat="1" applyFont="1" applyFill="1" applyBorder="1" applyAlignment="1">
      <alignment horizontal="center" vertical="center" wrapText="1"/>
    </xf>
    <xf numFmtId="187" fontId="6" fillId="0" borderId="6" xfId="1" applyNumberFormat="1" applyFont="1" applyFill="1" applyBorder="1" applyAlignment="1"/>
    <xf numFmtId="0" fontId="4" fillId="0" borderId="6" xfId="0" applyFont="1" applyFill="1" applyBorder="1"/>
    <xf numFmtId="0" fontId="3" fillId="0" borderId="6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5" fontId="8" fillId="0" borderId="0" xfId="0" applyNumberFormat="1" applyFont="1" applyFill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15" fontId="11" fillId="0" borderId="0" xfId="0" applyNumberFormat="1" applyFont="1" applyFill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vertical="center" wrapText="1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vertical="center" wrapText="1"/>
    </xf>
    <xf numFmtId="15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7" fillId="0" borderId="6" xfId="0" applyFont="1" applyFill="1" applyBorder="1"/>
    <xf numFmtId="187" fontId="7" fillId="0" borderId="6" xfId="1" applyNumberFormat="1" applyFont="1" applyFill="1" applyBorder="1" applyAlignment="1">
      <alignment horizontal="center"/>
    </xf>
    <xf numFmtId="187" fontId="8" fillId="0" borderId="6" xfId="1" applyNumberFormat="1" applyFont="1" applyFill="1" applyBorder="1"/>
    <xf numFmtId="187" fontId="8" fillId="0" borderId="0" xfId="1" applyNumberFormat="1" applyFont="1" applyFill="1"/>
    <xf numFmtId="0" fontId="12" fillId="0" borderId="7" xfId="0" applyFont="1" applyFill="1" applyBorder="1" applyAlignment="1">
      <alignment horizontal="center"/>
    </xf>
    <xf numFmtId="0" fontId="8" fillId="0" borderId="0" xfId="0" applyFont="1" applyFill="1" applyBorder="1"/>
    <xf numFmtId="187" fontId="8" fillId="0" borderId="6" xfId="1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87" fontId="8" fillId="0" borderId="0" xfId="0" applyNumberFormat="1" applyFont="1" applyFill="1"/>
    <xf numFmtId="188" fontId="8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87" fontId="7" fillId="0" borderId="6" xfId="0" applyNumberFormat="1" applyFont="1" applyFill="1" applyBorder="1" applyAlignment="1">
      <alignment horizontal="center"/>
    </xf>
    <xf numFmtId="187" fontId="8" fillId="0" borderId="6" xfId="0" applyNumberFormat="1" applyFont="1" applyFill="1" applyBorder="1"/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87" fontId="7" fillId="0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manage.mju.ac.th/person_detail.aspx?pid=MzUwMTQwMDQyNTYyMA==" TargetMode="External"/><Relationship Id="rId3" Type="http://schemas.openxmlformats.org/officeDocument/2006/relationships/hyperlink" Target="http://www.e-manage.mju.ac.th/person_detail.aspx?pid=MzUwOTkwMDg4MzA3MQ==" TargetMode="External"/><Relationship Id="rId7" Type="http://schemas.openxmlformats.org/officeDocument/2006/relationships/hyperlink" Target="http://www.e-manage.mju.ac.th/person_detail.aspx?pid=MzEwMjEwMTYwNDAwNA==" TargetMode="External"/><Relationship Id="rId2" Type="http://schemas.openxmlformats.org/officeDocument/2006/relationships/hyperlink" Target="http://www.e-manage.mju.ac.th/person_detail.aspx?pid=MzUwMTEwMDM5NjczMA==" TargetMode="External"/><Relationship Id="rId1" Type="http://schemas.openxmlformats.org/officeDocument/2006/relationships/hyperlink" Target="http://www.e-manage.mju.ac.th/person_detail.aspx?pid=MzUwMTQwMDYxNjM2MQ==" TargetMode="External"/><Relationship Id="rId6" Type="http://schemas.openxmlformats.org/officeDocument/2006/relationships/hyperlink" Target="http://www.e-manage.mju.ac.th/person_detail.aspx?pid=MzUwMTQwMDQzNzQ5MQ==" TargetMode="External"/><Relationship Id="rId11" Type="http://schemas.openxmlformats.org/officeDocument/2006/relationships/hyperlink" Target="http://www.e-manage.mju.ac.th/person_detail.aspx?pid=MzUwMTQwMDYyNzU4Mw==" TargetMode="External"/><Relationship Id="rId5" Type="http://schemas.openxmlformats.org/officeDocument/2006/relationships/hyperlink" Target="http://www.e-manage.mju.ac.th/person_detail.aspx?pid=MzUwMTQwMDU1MjAxMA==" TargetMode="External"/><Relationship Id="rId10" Type="http://schemas.openxmlformats.org/officeDocument/2006/relationships/hyperlink" Target="http://www.e-manage.mju.ac.th/person_detail.aspx?pid=MzUwMTQwMDEzMjg2MA==" TargetMode="External"/><Relationship Id="rId4" Type="http://schemas.openxmlformats.org/officeDocument/2006/relationships/hyperlink" Target="http://www.e-manage.mju.ac.th/person_detail.aspx?pid=MzUwMTQwMDM0ODQ2Mw==" TargetMode="External"/><Relationship Id="rId9" Type="http://schemas.openxmlformats.org/officeDocument/2006/relationships/hyperlink" Target="http://www.e-manage.mju.ac.th/person_detail.aspx?pid=MzUwOTkwMDgxNDYxNA==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-manage.mju.ac.th/person_detail.aspx?pid=MzUwMTIwMDMzNDEwOA==" TargetMode="External"/><Relationship Id="rId18" Type="http://schemas.openxmlformats.org/officeDocument/2006/relationships/hyperlink" Target="http://www.e-manage.mju.ac.th/person_detail.aspx?pid=MzUxMDEwMTIzMzk3Mw==" TargetMode="External"/><Relationship Id="rId26" Type="http://schemas.openxmlformats.org/officeDocument/2006/relationships/hyperlink" Target="http://www.e-manage.mju.ac.th/person_detail.aspx?pid=MzUwMTQwMDYxNzkyOA==" TargetMode="External"/><Relationship Id="rId21" Type="http://schemas.openxmlformats.org/officeDocument/2006/relationships/hyperlink" Target="http://www.e-manage.mju.ac.th/person_detail.aspx?pid=MzUwMTQwMDQ0MTc4MQ==" TargetMode="External"/><Relationship Id="rId34" Type="http://schemas.openxmlformats.org/officeDocument/2006/relationships/hyperlink" Target="http://www.e-manage.mju.ac.th/person_detail.aspx?pid=MzUwMTQwMDEyMTM5Ng==" TargetMode="External"/><Relationship Id="rId7" Type="http://schemas.openxmlformats.org/officeDocument/2006/relationships/hyperlink" Target="http://www.e-manage.mju.ac.th/person_detail.aspx?pid=MzUwMDUwMDA4Njc4OA==" TargetMode="External"/><Relationship Id="rId12" Type="http://schemas.openxmlformats.org/officeDocument/2006/relationships/hyperlink" Target="http://www.e-manage.mju.ac.th/person_detail.aspx?pid=MzUwOTkwMTQxNjExNg==" TargetMode="External"/><Relationship Id="rId17" Type="http://schemas.openxmlformats.org/officeDocument/2006/relationships/hyperlink" Target="http://www.e-manage.mju.ac.th/person_detail.aspx?pid=MzUwMDgwMDA1NTczMA==" TargetMode="External"/><Relationship Id="rId25" Type="http://schemas.openxmlformats.org/officeDocument/2006/relationships/hyperlink" Target="http://www.e-manage.mju.ac.th/person_detail.aspx?pid=MzU3MTAwMDQwOTU1NA==" TargetMode="External"/><Relationship Id="rId33" Type="http://schemas.openxmlformats.org/officeDocument/2006/relationships/hyperlink" Target="http://www.e-manage.mju.ac.th/person_detail.aspx?pid=MzUyMDgwMDQ4MTYyMw==" TargetMode="External"/><Relationship Id="rId38" Type="http://schemas.openxmlformats.org/officeDocument/2006/relationships/hyperlink" Target="http://www.e-manage.mju.ac.th/person_detail.aspx?pid=MzUwMDEwMDI5NDQ5OQ==" TargetMode="External"/><Relationship Id="rId2" Type="http://schemas.openxmlformats.org/officeDocument/2006/relationships/hyperlink" Target="http://www.e-manage.mju.ac.th/person_detail.aspx?pid=MzUyMDEwMDgyODgxNw==" TargetMode="External"/><Relationship Id="rId16" Type="http://schemas.openxmlformats.org/officeDocument/2006/relationships/hyperlink" Target="http://www.e-manage.mju.ac.th/person_detail.aspx?pid=MzUwMTQwMDU1MjQwMQ==" TargetMode="External"/><Relationship Id="rId20" Type="http://schemas.openxmlformats.org/officeDocument/2006/relationships/hyperlink" Target="http://www.e-manage.mju.ac.th/person_detail.aspx?pid=MzU3OTkwMDA3MjM5MQ==" TargetMode="External"/><Relationship Id="rId29" Type="http://schemas.openxmlformats.org/officeDocument/2006/relationships/hyperlink" Target="http://www.e-manage.mju.ac.th/person_detail.aspx?pid=MzUwMTQwMDA2MDU3NQ==" TargetMode="External"/><Relationship Id="rId1" Type="http://schemas.openxmlformats.org/officeDocument/2006/relationships/hyperlink" Target="http://www.e-manage.mju.ac.th/person_detail.aspx?pid=MzUwMDgwMDA1ODU5Mw==" TargetMode="External"/><Relationship Id="rId6" Type="http://schemas.openxmlformats.org/officeDocument/2006/relationships/hyperlink" Target="http://www.e-manage.mju.ac.th/person_detail.aspx?pid=MzUwMTQwMDYyNDU4NA==" TargetMode="External"/><Relationship Id="rId11" Type="http://schemas.openxmlformats.org/officeDocument/2006/relationships/hyperlink" Target="http://www.e-manage.mju.ac.th/person_detail.aspx?pid=MzUwMTQwMDYyNDYxNA==" TargetMode="External"/><Relationship Id="rId24" Type="http://schemas.openxmlformats.org/officeDocument/2006/relationships/hyperlink" Target="http://www.e-manage.mju.ac.th/person_detail.aspx?pid=MTUwOTkwMDIwMjkyMg==" TargetMode="External"/><Relationship Id="rId32" Type="http://schemas.openxmlformats.org/officeDocument/2006/relationships/hyperlink" Target="http://www.e-manage.mju.ac.th/person_detail.aspx?pid=MzUwMTQwMDQzMzI1OA==" TargetMode="External"/><Relationship Id="rId37" Type="http://schemas.openxmlformats.org/officeDocument/2006/relationships/hyperlink" Target="http://www.e-manage.mju.ac.th/person_detail.aspx?pid=MzUwMTQwMDQzMjYwMA==" TargetMode="External"/><Relationship Id="rId5" Type="http://schemas.openxmlformats.org/officeDocument/2006/relationships/hyperlink" Target="http://www.e-manage.mju.ac.th/person_detail.aspx?pid=MzUyMDgwMDQ4MTY0MA==" TargetMode="External"/><Relationship Id="rId15" Type="http://schemas.openxmlformats.org/officeDocument/2006/relationships/hyperlink" Target="http://www.e-manage.mju.ac.th/person_detail.aspx?pid=MzUwMTQwMDU0MzUyNQ==" TargetMode="External"/><Relationship Id="rId23" Type="http://schemas.openxmlformats.org/officeDocument/2006/relationships/hyperlink" Target="http://www.e-manage.mju.ac.th/person_detail.aspx?pid=MzUxMDYwMDU3NDI4OA==" TargetMode="External"/><Relationship Id="rId28" Type="http://schemas.openxmlformats.org/officeDocument/2006/relationships/hyperlink" Target="http://www.e-manage.mju.ac.th/person_detail.aspx?pid=MzUwMTQwMDYzNTMxNA==" TargetMode="External"/><Relationship Id="rId36" Type="http://schemas.openxmlformats.org/officeDocument/2006/relationships/hyperlink" Target="http://www.e-manage.mju.ac.th/person_detail.aspx?pid=MTYzMDIwMDAxNDgwNg==" TargetMode="External"/><Relationship Id="rId10" Type="http://schemas.openxmlformats.org/officeDocument/2006/relationships/hyperlink" Target="http://www.e-manage.mju.ac.th/person_detail.aspx?pid=MzUwMTQwMDY3MjMyNQ==" TargetMode="External"/><Relationship Id="rId19" Type="http://schemas.openxmlformats.org/officeDocument/2006/relationships/hyperlink" Target="http://www.e-manage.mju.ac.th/person_detail.aspx?pid=MzUwOTkwMDc5NjMxNA==" TargetMode="External"/><Relationship Id="rId31" Type="http://schemas.openxmlformats.org/officeDocument/2006/relationships/hyperlink" Target="http://www.e-manage.mju.ac.th/person_detail.aspx?pid=MzUwMTQwMDQzMDUwMA==" TargetMode="External"/><Relationship Id="rId4" Type="http://schemas.openxmlformats.org/officeDocument/2006/relationships/hyperlink" Target="http://www.e-manage.mju.ac.th/person_detail.aspx?pid=MzUwMTQwMDQzMjI3OA==" TargetMode="External"/><Relationship Id="rId9" Type="http://schemas.openxmlformats.org/officeDocument/2006/relationships/hyperlink" Target="http://www.e-manage.mju.ac.th/person_detail.aspx?pid=MzUwMDYwMDMxNzI4NQ==" TargetMode="External"/><Relationship Id="rId14" Type="http://schemas.openxmlformats.org/officeDocument/2006/relationships/hyperlink" Target="http://www.e-manage.mju.ac.th/person_detail.aspx?pid=MzUwMTIwMDg0NDkzOQ==" TargetMode="External"/><Relationship Id="rId22" Type="http://schemas.openxmlformats.org/officeDocument/2006/relationships/hyperlink" Target="http://www.e-manage.mju.ac.th/person_detail.aspx?pid=MzUwMDIwMDc3OTE2OA==" TargetMode="External"/><Relationship Id="rId27" Type="http://schemas.openxmlformats.org/officeDocument/2006/relationships/hyperlink" Target="http://www.e-manage.mju.ac.th/person_detail.aspx?pid=MzQwMDcwMDg2OTI1Ng==" TargetMode="External"/><Relationship Id="rId30" Type="http://schemas.openxmlformats.org/officeDocument/2006/relationships/hyperlink" Target="http://www.e-manage.mju.ac.th/person_detail.aspx?pid=MzUwMTUwMDI1MzEzOA==" TargetMode="External"/><Relationship Id="rId35" Type="http://schemas.openxmlformats.org/officeDocument/2006/relationships/hyperlink" Target="http://www.e-manage.mju.ac.th/person_detail.aspx?pid=MzUwMTQwMDA2MDU4Mw==" TargetMode="External"/><Relationship Id="rId8" Type="http://schemas.openxmlformats.org/officeDocument/2006/relationships/hyperlink" Target="http://www.e-manage.mju.ac.th/person_detail.aspx?pid=MTE4MDIwMDA2MDgzNw==" TargetMode="External"/><Relationship Id="rId3" Type="http://schemas.openxmlformats.org/officeDocument/2006/relationships/hyperlink" Target="http://www.e-manage.mju.ac.th/person_detail.aspx?pid=MzUwMTMwMDY3ODg2MQ==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manage.mju.ac.th/person_detail.aspx?pid=NDUwMTQwMDAwMjg5MQ==" TargetMode="External"/><Relationship Id="rId13" Type="http://schemas.openxmlformats.org/officeDocument/2006/relationships/hyperlink" Target="http://www.e-manage.mju.ac.th/person_detail.aspx?pid=MzUwMTQwMDYyNDIyMw==" TargetMode="External"/><Relationship Id="rId3" Type="http://schemas.openxmlformats.org/officeDocument/2006/relationships/hyperlink" Target="http://www.e-manage.mju.ac.th/person_detail.aspx?pid=MzUwMTQwMDYwMjg2Ng==" TargetMode="External"/><Relationship Id="rId7" Type="http://schemas.openxmlformats.org/officeDocument/2006/relationships/hyperlink" Target="http://www.e-manage.mju.ac.th/person_detail.aspx?pid=MzUwMTQwMDE1MDkxNA==" TargetMode="External"/><Relationship Id="rId12" Type="http://schemas.openxmlformats.org/officeDocument/2006/relationships/hyperlink" Target="http://www.e-manage.mju.ac.th/person_detail.aspx?pid=MzUwMTQwMDYxODQ2MQ==" TargetMode="External"/><Relationship Id="rId2" Type="http://schemas.openxmlformats.org/officeDocument/2006/relationships/hyperlink" Target="http://www.e-manage.mju.ac.th/person_detail.aspx?pid=MzUwMTQwMDQyMzQ4MQ==" TargetMode="External"/><Relationship Id="rId1" Type="http://schemas.openxmlformats.org/officeDocument/2006/relationships/hyperlink" Target="http://www.e-manage.mju.ac.th/person_detail.aspx?pid=MzUwMTEwMDQ2ODgwMw==" TargetMode="External"/><Relationship Id="rId6" Type="http://schemas.openxmlformats.org/officeDocument/2006/relationships/hyperlink" Target="http://www.e-manage.mju.ac.th/person_detail.aspx?pid=MzUwMTQwMDM0ODU0NA==" TargetMode="External"/><Relationship Id="rId11" Type="http://schemas.openxmlformats.org/officeDocument/2006/relationships/hyperlink" Target="http://www.e-manage.mju.ac.th/person_detail.aspx?pid=MzUwMTQwMDcyMjQwMw==" TargetMode="External"/><Relationship Id="rId5" Type="http://schemas.openxmlformats.org/officeDocument/2006/relationships/hyperlink" Target="http://www.e-manage.mju.ac.th/person_detail.aspx?pid=MzUwMTUwMDAxNDMyMA==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e-manage.mju.ac.th/person_detail.aspx?pid=MzUwMTQwMDQyOTI4NQ==" TargetMode="External"/><Relationship Id="rId4" Type="http://schemas.openxmlformats.org/officeDocument/2006/relationships/hyperlink" Target="http://www.e-manage.mju.ac.th/person_detail.aspx?pid=MzUwMTQwMDQyNTY5Nw==" TargetMode="External"/><Relationship Id="rId9" Type="http://schemas.openxmlformats.org/officeDocument/2006/relationships/hyperlink" Target="http://www.e-manage.mju.ac.th/person_detail.aspx?pid=MzUwMTQwMDM1MDU4MQ==" TargetMode="External"/><Relationship Id="rId14" Type="http://schemas.openxmlformats.org/officeDocument/2006/relationships/hyperlink" Target="http://www.e-manage.mju.ac.th/person_detail.aspx?pid=MzUwMTQwMDM1ODQ0Mg==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manage.mju.ac.th/person_detail.aspx?pid=MzUwMTQwMDEzODEwOA==" TargetMode="External"/><Relationship Id="rId13" Type="http://schemas.openxmlformats.org/officeDocument/2006/relationships/hyperlink" Target="http://www.e-manage.mju.ac.th/person_detail.aspx?pid=MzUwMTQwMDQzMDUwMA==" TargetMode="External"/><Relationship Id="rId18" Type="http://schemas.openxmlformats.org/officeDocument/2006/relationships/hyperlink" Target="http://www.e-manage.mju.ac.th/person_detail.aspx?pid=MTYzMDIwMDAxNDgwNg==" TargetMode="External"/><Relationship Id="rId3" Type="http://schemas.openxmlformats.org/officeDocument/2006/relationships/hyperlink" Target="http://www.e-manage.mju.ac.th/person_detail.aspx?pid=MzUwMTQwMDQyODEyMg==" TargetMode="External"/><Relationship Id="rId7" Type="http://schemas.openxmlformats.org/officeDocument/2006/relationships/hyperlink" Target="http://www.e-manage.mju.ac.th/person_detail.aspx?pid=MzUwMTQwMDM0NDg1OQ==" TargetMode="External"/><Relationship Id="rId12" Type="http://schemas.openxmlformats.org/officeDocument/2006/relationships/hyperlink" Target="http://www.e-manage.mju.ac.th/person_detail.aspx?pid=MzUwMTUwMDI1MzEzOA==" TargetMode="External"/><Relationship Id="rId17" Type="http://schemas.openxmlformats.org/officeDocument/2006/relationships/hyperlink" Target="http://www.e-manage.mju.ac.th/person_detail.aspx?pid=MzUwMTQwMDA2MDU4Mw==" TargetMode="External"/><Relationship Id="rId2" Type="http://schemas.openxmlformats.org/officeDocument/2006/relationships/hyperlink" Target="http://www.e-manage.mju.ac.th/person_detail.aspx?pid=MzU3MDEwMTM1OTYyNA==" TargetMode="External"/><Relationship Id="rId16" Type="http://schemas.openxmlformats.org/officeDocument/2006/relationships/hyperlink" Target="http://www.e-manage.mju.ac.th/person_detail.aspx?pid=MzUwMTQwMDEyMTM5Ng==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e-manage.mju.ac.th/person_detail.aspx?pid=MzQ1MTAwMDA2MzgwMg==" TargetMode="External"/><Relationship Id="rId6" Type="http://schemas.openxmlformats.org/officeDocument/2006/relationships/hyperlink" Target="http://www.e-manage.mju.ac.th/person_detail.aspx?pid=MzUwMTQwMDYwNDM2Mg==" TargetMode="External"/><Relationship Id="rId11" Type="http://schemas.openxmlformats.org/officeDocument/2006/relationships/hyperlink" Target="http://www.e-manage.mju.ac.th/person_detail.aspx?pid=MzUwMTQwMDA2MDU3NQ==" TargetMode="External"/><Relationship Id="rId5" Type="http://schemas.openxmlformats.org/officeDocument/2006/relationships/hyperlink" Target="http://www.e-manage.mju.ac.th/person_detail.aspx?pid=MzUwMTQwMDQzMTMwMQ==" TargetMode="External"/><Relationship Id="rId15" Type="http://schemas.openxmlformats.org/officeDocument/2006/relationships/hyperlink" Target="http://www.e-manage.mju.ac.th/person_detail.aspx?pid=MzUyMDgwMDQ4MTYyMw==" TargetMode="External"/><Relationship Id="rId10" Type="http://schemas.openxmlformats.org/officeDocument/2006/relationships/hyperlink" Target="http://www.e-manage.mju.ac.th/person_detail.aspx?pid=MzUwMTQwMDE0MjE5OQ==" TargetMode="External"/><Relationship Id="rId19" Type="http://schemas.openxmlformats.org/officeDocument/2006/relationships/hyperlink" Target="http://www.e-manage.mju.ac.th/person_detail.aspx?pid=MzUwMTQwMDQzMjYwMA==" TargetMode="External"/><Relationship Id="rId4" Type="http://schemas.openxmlformats.org/officeDocument/2006/relationships/hyperlink" Target="http://www.e-manage.mju.ac.th/person_detail.aspx?pid=MzUwMTQwMDM0NDgwOA==" TargetMode="External"/><Relationship Id="rId9" Type="http://schemas.openxmlformats.org/officeDocument/2006/relationships/hyperlink" Target="http://www.e-manage.mju.ac.th/person_detail.aspx?pid=MzE4MDQwMDMxMDIyMQ==" TargetMode="External"/><Relationship Id="rId14" Type="http://schemas.openxmlformats.org/officeDocument/2006/relationships/hyperlink" Target="http://www.e-manage.mju.ac.th/person_detail.aspx?pid=MzUwMTQwMDQzMzI1OA==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manage.mju.ac.th/person_detail.aspx?pid=MTUwOTkwMDEwODcwNQ==" TargetMode="External"/><Relationship Id="rId13" Type="http://schemas.openxmlformats.org/officeDocument/2006/relationships/hyperlink" Target="http://www.e-manage.mju.ac.th/person_detail.aspx?pid=MTUwOTkwMDQ1MjY4Ng==" TargetMode="External"/><Relationship Id="rId18" Type="http://schemas.openxmlformats.org/officeDocument/2006/relationships/hyperlink" Target="http://www.e-manage.mju.ac.th/person_detail.aspx?pid=MzUwMTQwMDcyMjg4OA==" TargetMode="External"/><Relationship Id="rId3" Type="http://schemas.openxmlformats.org/officeDocument/2006/relationships/hyperlink" Target="http://www.e-manage.mju.ac.th/person_detail.aspx?pid=MTUwOTkwMTAyMTUzMQ==" TargetMode="External"/><Relationship Id="rId21" Type="http://schemas.openxmlformats.org/officeDocument/2006/relationships/hyperlink" Target="http://www.e-manage.mju.ac.th/person_detail.aspx?pid=MzUwMDcwMDIwNDc1MA==" TargetMode="External"/><Relationship Id="rId7" Type="http://schemas.openxmlformats.org/officeDocument/2006/relationships/hyperlink" Target="http://www.e-manage.mju.ac.th/person_detail.aspx?pid=MTUwOTkwMDEwODA3MQ==" TargetMode="External"/><Relationship Id="rId12" Type="http://schemas.openxmlformats.org/officeDocument/2006/relationships/hyperlink" Target="http://www.e-manage.mju.ac.th/person_detail.aspx?pid=MzUwMDIwMDU3ODI4Ng==" TargetMode="External"/><Relationship Id="rId17" Type="http://schemas.openxmlformats.org/officeDocument/2006/relationships/hyperlink" Target="http://www.e-manage.mju.ac.th/person_detail.aspx?pid=MzUwMTQwMDU1MzIwMg==" TargetMode="External"/><Relationship Id="rId2" Type="http://schemas.openxmlformats.org/officeDocument/2006/relationships/hyperlink" Target="http://www.e-manage.mju.ac.th/person_detail.aspx?pid=MzUwMDcwMDE4MDcyOQ==" TargetMode="External"/><Relationship Id="rId16" Type="http://schemas.openxmlformats.org/officeDocument/2006/relationships/hyperlink" Target="http://www.e-manage.mju.ac.th/person_detail.aspx?pid=MzUwMDcwMDE3MDI4Ng==" TargetMode="External"/><Relationship Id="rId20" Type="http://schemas.openxmlformats.org/officeDocument/2006/relationships/hyperlink" Target="http://www.e-manage.mju.ac.th/person_detail.aspx?pid=MzQwMDEwMTY0NTAyNA==" TargetMode="External"/><Relationship Id="rId1" Type="http://schemas.openxmlformats.org/officeDocument/2006/relationships/hyperlink" Target="http://www.e-manage.mju.ac.th/person_detail.aspx?pid=MzUwMTQwMDIzODAyMQ==" TargetMode="External"/><Relationship Id="rId6" Type="http://schemas.openxmlformats.org/officeDocument/2006/relationships/hyperlink" Target="http://www.e-manage.mju.ac.th/person_detail.aspx?pid=MTUwOTkwMDU0MTE5MQ==" TargetMode="External"/><Relationship Id="rId11" Type="http://schemas.openxmlformats.org/officeDocument/2006/relationships/hyperlink" Target="http://www.e-manage.mju.ac.th/person_detail.aspx?pid=MTY3OTkwMDAzMjk4OA==" TargetMode="External"/><Relationship Id="rId5" Type="http://schemas.openxmlformats.org/officeDocument/2006/relationships/hyperlink" Target="http://www.e-manage.mju.ac.th/person_detail.aspx?pid=MTUyMDUwMDA2MDE5Nw==" TargetMode="External"/><Relationship Id="rId15" Type="http://schemas.openxmlformats.org/officeDocument/2006/relationships/hyperlink" Target="http://www.e-manage.mju.ac.th/person_detail.aspx?pid=MTUwOTkwMDIzMjIyOA==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://www.e-manage.mju.ac.th/person_detail.aspx?pid=MzQzMDkwMDIyNDMxMw==" TargetMode="External"/><Relationship Id="rId19" Type="http://schemas.openxmlformats.org/officeDocument/2006/relationships/hyperlink" Target="http://www.e-manage.mju.ac.th/person_detail.aspx?pid=MzUwOTkwMDkwMTYwNg==" TargetMode="External"/><Relationship Id="rId4" Type="http://schemas.openxmlformats.org/officeDocument/2006/relationships/hyperlink" Target="http://www.e-manage.mju.ac.th/person_detail.aspx?pid=MTUwOTkwMDA2NTIyNA==" TargetMode="External"/><Relationship Id="rId9" Type="http://schemas.openxmlformats.org/officeDocument/2006/relationships/hyperlink" Target="http://www.e-manage.mju.ac.th/person_detail.aspx?pid=MTIyOTkwMDAwNjk4MQ==" TargetMode="External"/><Relationship Id="rId14" Type="http://schemas.openxmlformats.org/officeDocument/2006/relationships/hyperlink" Target="http://www.e-manage.mju.ac.th/person_detail.aspx?pid=MzUwMTQwMDMwMjU2MQ==" TargetMode="External"/><Relationship Id="rId22" Type="http://schemas.openxmlformats.org/officeDocument/2006/relationships/hyperlink" Target="http://www.e-manage.mju.ac.th/person_detail.aspx?pid=MTUwOTkwMDE2Njc1N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10" workbookViewId="0">
      <selection activeCell="A14" sqref="A1:XFD1048576"/>
    </sheetView>
  </sheetViews>
  <sheetFormatPr defaultRowHeight="24.75" x14ac:dyDescent="0.6"/>
  <cols>
    <col min="1" max="1" width="9.375" style="11" bestFit="1" customWidth="1"/>
    <col min="2" max="2" width="25.125" style="11" customWidth="1"/>
    <col min="3" max="3" width="9.375" style="11" bestFit="1" customWidth="1"/>
    <col min="4" max="4" width="17.75" style="11" customWidth="1"/>
    <col min="5" max="5" width="13.25" style="11" customWidth="1"/>
    <col min="6" max="6" width="11.875" style="11" bestFit="1" customWidth="1"/>
    <col min="7" max="16384" width="9" style="11"/>
  </cols>
  <sheetData>
    <row r="1" spans="1:7" x14ac:dyDescent="0.6">
      <c r="A1" s="51" t="s">
        <v>158</v>
      </c>
      <c r="B1" s="52"/>
      <c r="C1" s="52"/>
      <c r="D1" s="52"/>
      <c r="E1" s="52"/>
      <c r="F1" s="52"/>
      <c r="G1" s="10" t="s">
        <v>13</v>
      </c>
    </row>
    <row r="2" spans="1:7" ht="74.25" x14ac:dyDescent="0.6">
      <c r="A2" s="12">
        <v>1</v>
      </c>
      <c r="B2" s="18" t="s">
        <v>14</v>
      </c>
      <c r="C2" s="13">
        <v>135</v>
      </c>
      <c r="D2" s="14" t="s">
        <v>15</v>
      </c>
      <c r="E2" s="13" t="s">
        <v>16</v>
      </c>
      <c r="F2" s="15">
        <v>227416</v>
      </c>
      <c r="G2" s="16" t="s">
        <v>17</v>
      </c>
    </row>
    <row r="3" spans="1:7" x14ac:dyDescent="0.6">
      <c r="A3" s="49" t="s">
        <v>18</v>
      </c>
      <c r="B3" s="50"/>
      <c r="C3" s="50"/>
      <c r="D3" s="50"/>
      <c r="E3" s="50"/>
      <c r="F3" s="50"/>
      <c r="G3" s="17" t="s">
        <v>19</v>
      </c>
    </row>
    <row r="4" spans="1:7" ht="49.5" x14ac:dyDescent="0.6">
      <c r="A4" s="12">
        <v>2</v>
      </c>
      <c r="B4" s="18" t="s">
        <v>20</v>
      </c>
      <c r="C4" s="13">
        <v>327</v>
      </c>
      <c r="D4" s="14" t="s">
        <v>2</v>
      </c>
      <c r="E4" s="13" t="s">
        <v>21</v>
      </c>
      <c r="F4" s="15">
        <v>232752</v>
      </c>
      <c r="G4" s="16" t="s">
        <v>17</v>
      </c>
    </row>
    <row r="5" spans="1:7" x14ac:dyDescent="0.6">
      <c r="A5" s="49" t="s">
        <v>69</v>
      </c>
      <c r="B5" s="50"/>
      <c r="C5" s="50"/>
      <c r="D5" s="50"/>
      <c r="E5" s="50"/>
      <c r="F5" s="50"/>
      <c r="G5" s="17" t="s">
        <v>70</v>
      </c>
    </row>
    <row r="6" spans="1:7" ht="49.5" x14ac:dyDescent="0.6">
      <c r="A6" s="12">
        <v>38</v>
      </c>
      <c r="B6" s="18" t="s">
        <v>71</v>
      </c>
      <c r="C6" s="13">
        <v>136</v>
      </c>
      <c r="D6" s="14" t="s">
        <v>72</v>
      </c>
      <c r="E6" s="13" t="s">
        <v>73</v>
      </c>
      <c r="F6" s="15">
        <v>230081</v>
      </c>
      <c r="G6" s="16" t="s">
        <v>17</v>
      </c>
    </row>
    <row r="7" spans="1:7" x14ac:dyDescent="0.6">
      <c r="A7" s="49" t="s">
        <v>78</v>
      </c>
      <c r="B7" s="50"/>
      <c r="C7" s="50"/>
      <c r="D7" s="50"/>
      <c r="E7" s="50"/>
      <c r="F7" s="50"/>
      <c r="G7" s="17" t="s">
        <v>79</v>
      </c>
    </row>
    <row r="8" spans="1:7" ht="49.5" x14ac:dyDescent="0.6">
      <c r="A8" s="12">
        <v>42</v>
      </c>
      <c r="B8" s="18" t="s">
        <v>80</v>
      </c>
      <c r="C8" s="13">
        <v>160</v>
      </c>
      <c r="D8" s="14" t="s">
        <v>81</v>
      </c>
      <c r="E8" s="13" t="s">
        <v>21</v>
      </c>
      <c r="F8" s="15">
        <v>232344</v>
      </c>
      <c r="G8" s="16" t="s">
        <v>17</v>
      </c>
    </row>
    <row r="9" spans="1:7" ht="49.5" x14ac:dyDescent="0.6">
      <c r="A9" s="12">
        <v>43</v>
      </c>
      <c r="B9" s="18" t="s">
        <v>82</v>
      </c>
      <c r="C9" s="13">
        <v>170</v>
      </c>
      <c r="D9" s="14" t="s">
        <v>81</v>
      </c>
      <c r="E9" s="13" t="s">
        <v>21</v>
      </c>
      <c r="F9" s="15">
        <v>234246</v>
      </c>
      <c r="G9" s="16" t="s">
        <v>17</v>
      </c>
    </row>
    <row r="10" spans="1:7" x14ac:dyDescent="0.6">
      <c r="A10" s="49" t="s">
        <v>87</v>
      </c>
      <c r="B10" s="50"/>
      <c r="C10" s="50"/>
      <c r="D10" s="50"/>
      <c r="E10" s="50"/>
      <c r="F10" s="50"/>
      <c r="G10" s="17" t="s">
        <v>88</v>
      </c>
    </row>
    <row r="11" spans="1:7" ht="49.5" x14ac:dyDescent="0.6">
      <c r="A11" s="12">
        <v>47</v>
      </c>
      <c r="B11" s="18" t="s">
        <v>89</v>
      </c>
      <c r="C11" s="13">
        <v>336</v>
      </c>
      <c r="D11" s="14" t="s">
        <v>90</v>
      </c>
      <c r="E11" s="13" t="s">
        <v>73</v>
      </c>
      <c r="F11" s="15">
        <v>228048</v>
      </c>
      <c r="G11" s="16" t="s">
        <v>17</v>
      </c>
    </row>
    <row r="12" spans="1:7" x14ac:dyDescent="0.6">
      <c r="A12" s="49" t="s">
        <v>93</v>
      </c>
      <c r="B12" s="50"/>
      <c r="C12" s="50"/>
      <c r="D12" s="50"/>
      <c r="E12" s="50"/>
      <c r="F12" s="50"/>
      <c r="G12" s="17" t="s">
        <v>94</v>
      </c>
    </row>
    <row r="13" spans="1:7" x14ac:dyDescent="0.6">
      <c r="A13" s="12">
        <v>50</v>
      </c>
      <c r="B13" s="18" t="s">
        <v>95</v>
      </c>
      <c r="C13" s="13">
        <v>115</v>
      </c>
      <c r="D13" s="14" t="s">
        <v>96</v>
      </c>
      <c r="E13" s="13" t="s">
        <v>21</v>
      </c>
      <c r="F13" s="15">
        <v>230560</v>
      </c>
      <c r="G13" s="16" t="s">
        <v>17</v>
      </c>
    </row>
    <row r="14" spans="1:7" x14ac:dyDescent="0.6">
      <c r="A14" s="12">
        <v>51</v>
      </c>
      <c r="B14" s="18" t="s">
        <v>97</v>
      </c>
      <c r="C14" s="13">
        <v>153</v>
      </c>
      <c r="D14" s="14" t="s">
        <v>98</v>
      </c>
      <c r="E14" s="13" t="s">
        <v>99</v>
      </c>
      <c r="F14" s="15">
        <v>227793</v>
      </c>
      <c r="G14" s="16" t="s">
        <v>17</v>
      </c>
    </row>
    <row r="15" spans="1:7" ht="49.5" x14ac:dyDescent="0.6">
      <c r="A15" s="12">
        <v>52</v>
      </c>
      <c r="B15" s="18" t="s">
        <v>100</v>
      </c>
      <c r="C15" s="13">
        <v>155</v>
      </c>
      <c r="D15" s="14" t="s">
        <v>7</v>
      </c>
      <c r="E15" s="13" t="s">
        <v>101</v>
      </c>
      <c r="F15" s="15">
        <v>227792</v>
      </c>
      <c r="G15" s="16" t="s">
        <v>17</v>
      </c>
    </row>
    <row r="16" spans="1:7" x14ac:dyDescent="0.6">
      <c r="A16" s="12">
        <v>53</v>
      </c>
      <c r="B16" s="18" t="s">
        <v>102</v>
      </c>
      <c r="C16" s="13">
        <v>458</v>
      </c>
      <c r="D16" s="14" t="s">
        <v>0</v>
      </c>
      <c r="E16" s="13" t="s">
        <v>21</v>
      </c>
      <c r="F16" s="15">
        <v>234012</v>
      </c>
      <c r="G16" s="16" t="s">
        <v>17</v>
      </c>
    </row>
    <row r="17" spans="1:7" x14ac:dyDescent="0.6">
      <c r="A17" s="49" t="s">
        <v>144</v>
      </c>
      <c r="B17" s="50"/>
      <c r="C17" s="50"/>
      <c r="D17" s="50"/>
      <c r="E17" s="50"/>
      <c r="F17" s="50"/>
      <c r="G17" s="17" t="s">
        <v>64</v>
      </c>
    </row>
    <row r="18" spans="1:7" x14ac:dyDescent="0.6">
      <c r="A18" s="12">
        <v>89</v>
      </c>
      <c r="B18" s="18" t="s">
        <v>145</v>
      </c>
      <c r="C18" s="13">
        <v>76</v>
      </c>
      <c r="D18" s="14" t="s">
        <v>96</v>
      </c>
      <c r="E18" s="13" t="s">
        <v>21</v>
      </c>
      <c r="F18" s="15">
        <v>229850</v>
      </c>
      <c r="G18" s="16" t="s">
        <v>17</v>
      </c>
    </row>
  </sheetData>
  <mergeCells count="7">
    <mergeCell ref="A12:F12"/>
    <mergeCell ref="A17:F17"/>
    <mergeCell ref="A1:F1"/>
    <mergeCell ref="A3:F3"/>
    <mergeCell ref="A5:F5"/>
    <mergeCell ref="A7:F7"/>
    <mergeCell ref="A10:F10"/>
  </mergeCells>
  <hyperlinks>
    <hyperlink ref="B2" r:id="rId1" display="http://www.e-manage.mju.ac.th/person_detail.aspx?pid=MzUwMTQwMDYxNjM2MQ=="/>
    <hyperlink ref="B4" r:id="rId2" display="http://www.e-manage.mju.ac.th/person_detail.aspx?pid=MzUwMTEwMDM5NjczMA=="/>
    <hyperlink ref="B6" r:id="rId3" display="http://www.e-manage.mju.ac.th/person_detail.aspx?pid=MzUwOTkwMDg4MzA3MQ=="/>
    <hyperlink ref="B8" r:id="rId4" display="http://www.e-manage.mju.ac.th/person_detail.aspx?pid=MzUwMTQwMDM0ODQ2Mw=="/>
    <hyperlink ref="B9" r:id="rId5" display="http://www.e-manage.mju.ac.th/person_detail.aspx?pid=MzUwMTQwMDU1MjAxMA=="/>
    <hyperlink ref="B11" r:id="rId6" display="http://www.e-manage.mju.ac.th/person_detail.aspx?pid=MzUwMTQwMDQzNzQ5MQ=="/>
    <hyperlink ref="B13" r:id="rId7" display="http://www.e-manage.mju.ac.th/person_detail.aspx?pid=MzEwMjEwMTYwNDAwNA=="/>
    <hyperlink ref="B14" r:id="rId8" display="http://www.e-manage.mju.ac.th/person_detail.aspx?pid=MzUwMTQwMDQyNTYyMA=="/>
    <hyperlink ref="B15" r:id="rId9" display="http://www.e-manage.mju.ac.th/person_detail.aspx?pid=MzUwOTkwMDgxNDYxNA=="/>
    <hyperlink ref="B16" r:id="rId10" display="http://www.e-manage.mju.ac.th/person_detail.aspx?pid=MzUwMTQwMDEzMjg2MA=="/>
    <hyperlink ref="B18" r:id="rId11" display="http://www.e-manage.mju.ac.th/person_detail.aspx?pid=MzUwMTQwMDYyNzU4Mw=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32" sqref="A1:XFD1048576"/>
    </sheetView>
  </sheetViews>
  <sheetFormatPr defaultRowHeight="14.25" x14ac:dyDescent="0.2"/>
  <cols>
    <col min="1" max="1" width="9" style="20"/>
    <col min="2" max="2" width="23.875" style="20" customWidth="1"/>
    <col min="3" max="3" width="9" style="20"/>
    <col min="4" max="4" width="22.125" style="20" customWidth="1"/>
    <col min="5" max="5" width="9" style="20"/>
    <col min="6" max="6" width="17.75" style="20" customWidth="1"/>
    <col min="7" max="16384" width="9" style="20"/>
  </cols>
  <sheetData>
    <row r="1" spans="1:6" ht="14.25" customHeight="1" x14ac:dyDescent="0.2">
      <c r="A1" s="55" t="s">
        <v>158</v>
      </c>
      <c r="B1" s="56"/>
      <c r="C1" s="56"/>
      <c r="D1" s="56"/>
      <c r="E1" s="56"/>
      <c r="F1" s="19" t="s">
        <v>13</v>
      </c>
    </row>
    <row r="2" spans="1:6" x14ac:dyDescent="0.2">
      <c r="A2" s="21">
        <v>5</v>
      </c>
      <c r="B2" s="27" t="s">
        <v>25</v>
      </c>
      <c r="C2" s="22">
        <v>1001</v>
      </c>
      <c r="D2" s="23" t="s">
        <v>26</v>
      </c>
      <c r="E2" s="24">
        <v>239418</v>
      </c>
      <c r="F2" s="25" t="s">
        <v>1</v>
      </c>
    </row>
    <row r="3" spans="1:6" x14ac:dyDescent="0.2">
      <c r="A3" s="21">
        <v>6</v>
      </c>
      <c r="B3" s="27" t="s">
        <v>27</v>
      </c>
      <c r="C3" s="22">
        <v>1100</v>
      </c>
      <c r="D3" s="23" t="s">
        <v>2</v>
      </c>
      <c r="E3" s="24">
        <v>239875</v>
      </c>
      <c r="F3" s="25" t="s">
        <v>1</v>
      </c>
    </row>
    <row r="4" spans="1:6" x14ac:dyDescent="0.2">
      <c r="A4" s="21">
        <v>7</v>
      </c>
      <c r="B4" s="27" t="s">
        <v>28</v>
      </c>
      <c r="C4" s="22">
        <v>1103</v>
      </c>
      <c r="D4" s="23" t="s">
        <v>2</v>
      </c>
      <c r="E4" s="24">
        <v>239875</v>
      </c>
      <c r="F4" s="25" t="s">
        <v>1</v>
      </c>
    </row>
    <row r="5" spans="1:6" x14ac:dyDescent="0.2">
      <c r="A5" s="21">
        <v>8</v>
      </c>
      <c r="B5" s="27" t="s">
        <v>29</v>
      </c>
      <c r="C5" s="22">
        <v>186</v>
      </c>
      <c r="D5" s="23" t="s">
        <v>2</v>
      </c>
      <c r="E5" s="24">
        <v>236530</v>
      </c>
      <c r="F5" s="25" t="s">
        <v>1</v>
      </c>
    </row>
    <row r="6" spans="1:6" x14ac:dyDescent="0.2">
      <c r="A6" s="21">
        <v>9</v>
      </c>
      <c r="B6" s="27" t="s">
        <v>30</v>
      </c>
      <c r="C6" s="22">
        <v>355</v>
      </c>
      <c r="D6" s="23" t="s">
        <v>2</v>
      </c>
      <c r="E6" s="24">
        <v>236770</v>
      </c>
      <c r="F6" s="25" t="s">
        <v>1</v>
      </c>
    </row>
    <row r="7" spans="1:6" x14ac:dyDescent="0.2">
      <c r="A7" s="21">
        <v>10</v>
      </c>
      <c r="B7" s="27" t="s">
        <v>31</v>
      </c>
      <c r="C7" s="22">
        <v>363</v>
      </c>
      <c r="D7" s="23" t="s">
        <v>32</v>
      </c>
      <c r="E7" s="24">
        <v>236770</v>
      </c>
      <c r="F7" s="25" t="s">
        <v>1</v>
      </c>
    </row>
    <row r="8" spans="1:6" x14ac:dyDescent="0.2">
      <c r="A8" s="21">
        <v>11</v>
      </c>
      <c r="B8" s="27" t="s">
        <v>33</v>
      </c>
      <c r="C8" s="22">
        <v>364</v>
      </c>
      <c r="D8" s="23" t="s">
        <v>2</v>
      </c>
      <c r="E8" s="24">
        <v>236892</v>
      </c>
      <c r="F8" s="25" t="s">
        <v>1</v>
      </c>
    </row>
    <row r="9" spans="1:6" x14ac:dyDescent="0.2">
      <c r="A9" s="21">
        <v>12</v>
      </c>
      <c r="B9" s="27" t="s">
        <v>34</v>
      </c>
      <c r="C9" s="22">
        <v>365</v>
      </c>
      <c r="D9" s="23" t="s">
        <v>2</v>
      </c>
      <c r="E9" s="24">
        <v>240179</v>
      </c>
      <c r="F9" s="25" t="s">
        <v>1</v>
      </c>
    </row>
    <row r="10" spans="1:6" x14ac:dyDescent="0.2">
      <c r="A10" s="21">
        <v>13</v>
      </c>
      <c r="B10" s="27" t="s">
        <v>35</v>
      </c>
      <c r="C10" s="22">
        <v>506</v>
      </c>
      <c r="D10" s="23" t="s">
        <v>2</v>
      </c>
      <c r="E10" s="24">
        <v>237655</v>
      </c>
      <c r="F10" s="25" t="s">
        <v>1</v>
      </c>
    </row>
    <row r="11" spans="1:6" x14ac:dyDescent="0.2">
      <c r="A11" s="21">
        <v>14</v>
      </c>
      <c r="B11" s="27" t="s">
        <v>36</v>
      </c>
      <c r="C11" s="22">
        <v>571</v>
      </c>
      <c r="D11" s="23" t="s">
        <v>37</v>
      </c>
      <c r="E11" s="24">
        <v>237683</v>
      </c>
      <c r="F11" s="25" t="s">
        <v>1</v>
      </c>
    </row>
    <row r="12" spans="1:6" x14ac:dyDescent="0.2">
      <c r="A12" s="21">
        <v>15</v>
      </c>
      <c r="B12" s="27" t="s">
        <v>38</v>
      </c>
      <c r="C12" s="22">
        <v>616</v>
      </c>
      <c r="D12" s="23" t="s">
        <v>2</v>
      </c>
      <c r="E12" s="24">
        <v>239356</v>
      </c>
      <c r="F12" s="25" t="s">
        <v>1</v>
      </c>
    </row>
    <row r="13" spans="1:6" x14ac:dyDescent="0.2">
      <c r="A13" s="21">
        <v>16</v>
      </c>
      <c r="B13" s="27" t="s">
        <v>39</v>
      </c>
      <c r="C13" s="22">
        <v>981</v>
      </c>
      <c r="D13" s="23" t="s">
        <v>2</v>
      </c>
      <c r="E13" s="24">
        <v>239267</v>
      </c>
      <c r="F13" s="25" t="s">
        <v>1</v>
      </c>
    </row>
    <row r="14" spans="1:6" x14ac:dyDescent="0.2">
      <c r="A14" s="21">
        <v>40</v>
      </c>
      <c r="B14" s="27" t="s">
        <v>76</v>
      </c>
      <c r="C14" s="22">
        <v>353</v>
      </c>
      <c r="D14" s="23" t="s">
        <v>72</v>
      </c>
      <c r="E14" s="24">
        <v>237196</v>
      </c>
      <c r="F14" s="25" t="s">
        <v>1</v>
      </c>
    </row>
    <row r="15" spans="1:6" ht="14.25" customHeight="1" x14ac:dyDescent="0.2">
      <c r="A15" s="53" t="s">
        <v>78</v>
      </c>
      <c r="B15" s="54"/>
      <c r="C15" s="54"/>
      <c r="D15" s="54"/>
      <c r="E15" s="54"/>
      <c r="F15" s="26" t="s">
        <v>79</v>
      </c>
    </row>
    <row r="16" spans="1:6" x14ac:dyDescent="0.2">
      <c r="A16" s="21">
        <v>45</v>
      </c>
      <c r="B16" s="27" t="s">
        <v>85</v>
      </c>
      <c r="C16" s="22">
        <v>568</v>
      </c>
      <c r="D16" s="23" t="s">
        <v>81</v>
      </c>
      <c r="E16" s="24">
        <v>237622</v>
      </c>
      <c r="F16" s="25" t="s">
        <v>1</v>
      </c>
    </row>
    <row r="17" spans="1:6" ht="14.25" customHeight="1" x14ac:dyDescent="0.2">
      <c r="A17" s="53" t="s">
        <v>87</v>
      </c>
      <c r="B17" s="54"/>
      <c r="C17" s="54"/>
      <c r="D17" s="54"/>
      <c r="E17" s="54"/>
      <c r="F17" s="26" t="s">
        <v>88</v>
      </c>
    </row>
    <row r="18" spans="1:6" x14ac:dyDescent="0.2">
      <c r="A18" s="21">
        <v>48</v>
      </c>
      <c r="B18" s="27" t="s">
        <v>91</v>
      </c>
      <c r="C18" s="22">
        <v>704</v>
      </c>
      <c r="D18" s="23" t="s">
        <v>90</v>
      </c>
      <c r="E18" s="24">
        <v>238048</v>
      </c>
      <c r="F18" s="25" t="s">
        <v>1</v>
      </c>
    </row>
    <row r="19" spans="1:6" ht="14.25" customHeight="1" x14ac:dyDescent="0.2">
      <c r="A19" s="53" t="s">
        <v>93</v>
      </c>
      <c r="B19" s="54"/>
      <c r="C19" s="54"/>
      <c r="D19" s="54"/>
      <c r="E19" s="54"/>
      <c r="F19" s="26" t="s">
        <v>94</v>
      </c>
    </row>
    <row r="20" spans="1:6" x14ac:dyDescent="0.2">
      <c r="A20" s="21">
        <v>62</v>
      </c>
      <c r="B20" s="27" t="s">
        <v>114</v>
      </c>
      <c r="C20" s="22">
        <v>3</v>
      </c>
      <c r="D20" s="23" t="s">
        <v>0</v>
      </c>
      <c r="E20" s="24">
        <v>234884</v>
      </c>
      <c r="F20" s="25" t="s">
        <v>1</v>
      </c>
    </row>
    <row r="21" spans="1:6" x14ac:dyDescent="0.2">
      <c r="A21" s="21">
        <v>63</v>
      </c>
      <c r="B21" s="27" t="s">
        <v>115</v>
      </c>
      <c r="C21" s="22">
        <v>70</v>
      </c>
      <c r="D21" s="23" t="s">
        <v>0</v>
      </c>
      <c r="E21" s="24">
        <v>240605</v>
      </c>
      <c r="F21" s="25" t="s">
        <v>1</v>
      </c>
    </row>
    <row r="22" spans="1:6" x14ac:dyDescent="0.2">
      <c r="A22" s="21">
        <v>64</v>
      </c>
      <c r="B22" s="27" t="s">
        <v>116</v>
      </c>
      <c r="C22" s="22">
        <v>356</v>
      </c>
      <c r="D22" s="23" t="s">
        <v>96</v>
      </c>
      <c r="E22" s="24">
        <v>237196</v>
      </c>
      <c r="F22" s="25" t="s">
        <v>1</v>
      </c>
    </row>
    <row r="23" spans="1:6" x14ac:dyDescent="0.2">
      <c r="A23" s="21">
        <v>65</v>
      </c>
      <c r="B23" s="27" t="s">
        <v>117</v>
      </c>
      <c r="C23" s="22">
        <v>357</v>
      </c>
      <c r="D23" s="23" t="s">
        <v>98</v>
      </c>
      <c r="E23" s="24">
        <v>236892</v>
      </c>
      <c r="F23" s="25" t="s">
        <v>1</v>
      </c>
    </row>
    <row r="24" spans="1:6" x14ac:dyDescent="0.2">
      <c r="A24" s="21">
        <v>66</v>
      </c>
      <c r="B24" s="27" t="s">
        <v>118</v>
      </c>
      <c r="C24" s="22">
        <v>366</v>
      </c>
      <c r="D24" s="23" t="s">
        <v>98</v>
      </c>
      <c r="E24" s="24">
        <v>237257</v>
      </c>
      <c r="F24" s="25" t="s">
        <v>1</v>
      </c>
    </row>
    <row r="25" spans="1:6" x14ac:dyDescent="0.2">
      <c r="A25" s="21">
        <v>67</v>
      </c>
      <c r="B25" s="27" t="s">
        <v>119</v>
      </c>
      <c r="C25" s="22">
        <v>531</v>
      </c>
      <c r="D25" s="23" t="s">
        <v>0</v>
      </c>
      <c r="E25" s="24">
        <v>236892</v>
      </c>
      <c r="F25" s="25" t="s">
        <v>1</v>
      </c>
    </row>
    <row r="26" spans="1:6" x14ac:dyDescent="0.2">
      <c r="A26" s="21">
        <v>68</v>
      </c>
      <c r="B26" s="27" t="s">
        <v>120</v>
      </c>
      <c r="C26" s="22">
        <v>575</v>
      </c>
      <c r="D26" s="23" t="s">
        <v>7</v>
      </c>
      <c r="E26" s="24">
        <v>238475</v>
      </c>
      <c r="F26" s="25" t="s">
        <v>1</v>
      </c>
    </row>
    <row r="27" spans="1:6" x14ac:dyDescent="0.2">
      <c r="A27" s="21">
        <v>69</v>
      </c>
      <c r="B27" s="27" t="s">
        <v>121</v>
      </c>
      <c r="C27" s="22">
        <v>694</v>
      </c>
      <c r="D27" s="23" t="s">
        <v>98</v>
      </c>
      <c r="E27" s="24">
        <v>238566</v>
      </c>
      <c r="F27" s="25" t="s">
        <v>1</v>
      </c>
    </row>
    <row r="28" spans="1:6" x14ac:dyDescent="0.2">
      <c r="A28" s="21">
        <v>70</v>
      </c>
      <c r="B28" s="27" t="s">
        <v>122</v>
      </c>
      <c r="C28" s="22">
        <v>839</v>
      </c>
      <c r="D28" s="23" t="s">
        <v>96</v>
      </c>
      <c r="E28" s="24">
        <v>238551</v>
      </c>
      <c r="F28" s="25" t="s">
        <v>1</v>
      </c>
    </row>
    <row r="29" spans="1:6" x14ac:dyDescent="0.2">
      <c r="A29" s="21">
        <v>71</v>
      </c>
      <c r="B29" s="27" t="s">
        <v>123</v>
      </c>
      <c r="C29" s="22">
        <v>908</v>
      </c>
      <c r="D29" s="23" t="s">
        <v>98</v>
      </c>
      <c r="E29" s="24">
        <v>240315</v>
      </c>
      <c r="F29" s="25" t="s">
        <v>1</v>
      </c>
    </row>
    <row r="30" spans="1:6" x14ac:dyDescent="0.2">
      <c r="A30" s="21">
        <v>72</v>
      </c>
      <c r="B30" s="27" t="s">
        <v>124</v>
      </c>
      <c r="C30" s="22">
        <v>979</v>
      </c>
      <c r="D30" s="23" t="s">
        <v>96</v>
      </c>
      <c r="E30" s="24">
        <v>239267</v>
      </c>
      <c r="F30" s="25" t="s">
        <v>1</v>
      </c>
    </row>
    <row r="31" spans="1:6" x14ac:dyDescent="0.2">
      <c r="A31" s="21">
        <v>73</v>
      </c>
      <c r="B31" s="27" t="s">
        <v>125</v>
      </c>
      <c r="C31" s="22">
        <v>980</v>
      </c>
      <c r="D31" s="23" t="s">
        <v>96</v>
      </c>
      <c r="E31" s="24">
        <v>239267</v>
      </c>
      <c r="F31" s="25" t="s">
        <v>1</v>
      </c>
    </row>
    <row r="32" spans="1:6" x14ac:dyDescent="0.2">
      <c r="A32" s="21">
        <v>74</v>
      </c>
      <c r="B32" s="27" t="s">
        <v>126</v>
      </c>
      <c r="C32" s="22">
        <v>985</v>
      </c>
      <c r="D32" s="23" t="s">
        <v>96</v>
      </c>
      <c r="E32" s="24">
        <v>239267</v>
      </c>
      <c r="F32" s="25" t="s">
        <v>1</v>
      </c>
    </row>
    <row r="33" spans="1:6" x14ac:dyDescent="0.2">
      <c r="A33" s="21">
        <v>75</v>
      </c>
      <c r="B33" s="27" t="s">
        <v>127</v>
      </c>
      <c r="C33" s="22">
        <v>2</v>
      </c>
      <c r="D33" s="23" t="s">
        <v>9</v>
      </c>
      <c r="E33" s="24">
        <v>239267</v>
      </c>
      <c r="F33" s="25" t="s">
        <v>5</v>
      </c>
    </row>
    <row r="34" spans="1:6" x14ac:dyDescent="0.2">
      <c r="A34" s="21">
        <v>76</v>
      </c>
      <c r="B34" s="27" t="s">
        <v>128</v>
      </c>
      <c r="C34" s="22">
        <v>25</v>
      </c>
      <c r="D34" s="23" t="s">
        <v>9</v>
      </c>
      <c r="E34" s="24">
        <v>239509</v>
      </c>
      <c r="F34" s="25" t="s">
        <v>5</v>
      </c>
    </row>
    <row r="35" spans="1:6" x14ac:dyDescent="0.2">
      <c r="A35" s="21">
        <v>77</v>
      </c>
      <c r="B35" s="27" t="s">
        <v>129</v>
      </c>
      <c r="C35" s="22">
        <v>26</v>
      </c>
      <c r="D35" s="23" t="s">
        <v>9</v>
      </c>
      <c r="E35" s="24">
        <v>239509</v>
      </c>
      <c r="F35" s="25" t="s">
        <v>5</v>
      </c>
    </row>
    <row r="36" spans="1:6" x14ac:dyDescent="0.2">
      <c r="A36" s="21">
        <v>78</v>
      </c>
      <c r="B36" s="27" t="s">
        <v>130</v>
      </c>
      <c r="C36" s="22">
        <v>61</v>
      </c>
      <c r="D36" s="23" t="s">
        <v>9</v>
      </c>
      <c r="E36" s="24">
        <v>237683</v>
      </c>
      <c r="F36" s="25" t="s">
        <v>5</v>
      </c>
    </row>
    <row r="37" spans="1:6" x14ac:dyDescent="0.2">
      <c r="A37" s="21">
        <v>79</v>
      </c>
      <c r="B37" s="27" t="s">
        <v>131</v>
      </c>
      <c r="C37" s="22">
        <v>74</v>
      </c>
      <c r="D37" s="23" t="s">
        <v>9</v>
      </c>
      <c r="E37" s="24">
        <v>238027</v>
      </c>
      <c r="F37" s="25" t="s">
        <v>5</v>
      </c>
    </row>
    <row r="38" spans="1:6" x14ac:dyDescent="0.2">
      <c r="A38" s="21">
        <v>80</v>
      </c>
      <c r="B38" s="27" t="s">
        <v>132</v>
      </c>
      <c r="C38" s="22">
        <v>75</v>
      </c>
      <c r="D38" s="23" t="s">
        <v>9</v>
      </c>
      <c r="E38" s="24">
        <v>240605</v>
      </c>
      <c r="F38" s="25" t="s">
        <v>5</v>
      </c>
    </row>
    <row r="39" spans="1:6" x14ac:dyDescent="0.2">
      <c r="A39" s="21">
        <v>81</v>
      </c>
      <c r="B39" s="27" t="s">
        <v>133</v>
      </c>
      <c r="C39" s="22">
        <v>86</v>
      </c>
      <c r="D39" s="23" t="s">
        <v>9</v>
      </c>
      <c r="E39" s="24">
        <v>239846</v>
      </c>
      <c r="F39" s="25" t="s">
        <v>5</v>
      </c>
    </row>
    <row r="40" spans="1:6" x14ac:dyDescent="0.2">
      <c r="A40" s="21">
        <v>82</v>
      </c>
      <c r="B40" s="27" t="s">
        <v>134</v>
      </c>
      <c r="C40" s="22">
        <v>96</v>
      </c>
      <c r="D40" s="23" t="s">
        <v>0</v>
      </c>
      <c r="E40" s="24">
        <v>239952</v>
      </c>
      <c r="F40" s="25" t="s">
        <v>5</v>
      </c>
    </row>
    <row r="41" spans="1:6" x14ac:dyDescent="0.2">
      <c r="A41" s="21">
        <v>83</v>
      </c>
      <c r="B41" s="27" t="s">
        <v>135</v>
      </c>
      <c r="C41" s="22">
        <v>97</v>
      </c>
      <c r="D41" s="23" t="s">
        <v>9</v>
      </c>
      <c r="E41" s="24">
        <v>239267</v>
      </c>
      <c r="F41" s="25" t="s">
        <v>5</v>
      </c>
    </row>
    <row r="42" spans="1:6" x14ac:dyDescent="0.2">
      <c r="A42" s="53" t="s">
        <v>144</v>
      </c>
      <c r="B42" s="54"/>
      <c r="C42" s="54"/>
      <c r="D42" s="54"/>
      <c r="E42" s="54"/>
      <c r="F42" s="26" t="s">
        <v>64</v>
      </c>
    </row>
    <row r="43" spans="1:6" x14ac:dyDescent="0.2">
      <c r="A43" s="21">
        <v>90</v>
      </c>
      <c r="B43" s="27" t="s">
        <v>146</v>
      </c>
      <c r="C43" s="22">
        <v>263</v>
      </c>
      <c r="D43" s="23" t="s">
        <v>96</v>
      </c>
      <c r="E43" s="24">
        <v>236780</v>
      </c>
      <c r="F43" s="25" t="s">
        <v>1</v>
      </c>
    </row>
    <row r="48" spans="1:6" ht="14.25" customHeight="1" x14ac:dyDescent="0.2"/>
  </sheetData>
  <mergeCells count="5">
    <mergeCell ref="A19:E19"/>
    <mergeCell ref="A42:E42"/>
    <mergeCell ref="A1:E1"/>
    <mergeCell ref="A15:E15"/>
    <mergeCell ref="A17:E17"/>
  </mergeCells>
  <hyperlinks>
    <hyperlink ref="B2" r:id="rId1" display="http://www.e-manage.mju.ac.th/person_detail.aspx?pid=MzUwMDgwMDA1ODU5Mw=="/>
    <hyperlink ref="B3" r:id="rId2" display="http://www.e-manage.mju.ac.th/person_detail.aspx?pid=MzUyMDEwMDgyODgxNw=="/>
    <hyperlink ref="B4" r:id="rId3" display="http://www.e-manage.mju.ac.th/person_detail.aspx?pid=MzUwMTMwMDY3ODg2MQ=="/>
    <hyperlink ref="B5" r:id="rId4" display="http://www.e-manage.mju.ac.th/person_detail.aspx?pid=MzUwMTQwMDQzMjI3OA=="/>
    <hyperlink ref="B6" r:id="rId5" display="http://www.e-manage.mju.ac.th/person_detail.aspx?pid=MzUyMDgwMDQ4MTY0MA=="/>
    <hyperlink ref="B7" r:id="rId6" display="http://www.e-manage.mju.ac.th/person_detail.aspx?pid=MzUwMTQwMDYyNDU4NA=="/>
    <hyperlink ref="B8" r:id="rId7" display="http://www.e-manage.mju.ac.th/person_detail.aspx?pid=MzUwMDUwMDA4Njc4OA=="/>
    <hyperlink ref="B9" r:id="rId8" display="http://www.e-manage.mju.ac.th/person_detail.aspx?pid=MTE4MDIwMDA2MDgzNw=="/>
    <hyperlink ref="B10" r:id="rId9" display="http://www.e-manage.mju.ac.th/person_detail.aspx?pid=MzUwMDYwMDMxNzI4NQ=="/>
    <hyperlink ref="B11" r:id="rId10" display="http://www.e-manage.mju.ac.th/person_detail.aspx?pid=MzUwMTQwMDY3MjMyNQ=="/>
    <hyperlink ref="B12" r:id="rId11" display="http://www.e-manage.mju.ac.th/person_detail.aspx?pid=MzUwMTQwMDYyNDYxNA=="/>
    <hyperlink ref="B13" r:id="rId12" display="http://www.e-manage.mju.ac.th/person_detail.aspx?pid=MzUwOTkwMTQxNjExNg=="/>
    <hyperlink ref="B14" r:id="rId13" display="http://www.e-manage.mju.ac.th/person_detail.aspx?pid=MzUwMTIwMDMzNDEwOA=="/>
    <hyperlink ref="B16" r:id="rId14" display="http://www.e-manage.mju.ac.th/person_detail.aspx?pid=MzUwMTIwMDg0NDkzOQ=="/>
    <hyperlink ref="B18" r:id="rId15" display="http://www.e-manage.mju.ac.th/person_detail.aspx?pid=MzUwMTQwMDU0MzUyNQ=="/>
    <hyperlink ref="B20" r:id="rId16" display="http://www.e-manage.mju.ac.th/person_detail.aspx?pid=MzUwMTQwMDU1MjQwMQ=="/>
    <hyperlink ref="B21" r:id="rId17" display="http://www.e-manage.mju.ac.th/person_detail.aspx?pid=MzUwMDgwMDA1NTczMA=="/>
    <hyperlink ref="B22" r:id="rId18" display="http://www.e-manage.mju.ac.th/person_detail.aspx?pid=MzUxMDEwMTIzMzk3Mw=="/>
    <hyperlink ref="B23" r:id="rId19" display="http://www.e-manage.mju.ac.th/person_detail.aspx?pid=MzUwOTkwMDc5NjMxNA=="/>
    <hyperlink ref="B24" r:id="rId20" display="http://www.e-manage.mju.ac.th/person_detail.aspx?pid=MzU3OTkwMDA3MjM5MQ=="/>
    <hyperlink ref="B25" r:id="rId21" display="http://www.e-manage.mju.ac.th/person_detail.aspx?pid=MzUwMTQwMDQ0MTc4MQ=="/>
    <hyperlink ref="B26" r:id="rId22" display="http://www.e-manage.mju.ac.th/person_detail.aspx?pid=MzUwMDIwMDc3OTE2OA=="/>
    <hyperlink ref="B27" r:id="rId23" display="http://www.e-manage.mju.ac.th/person_detail.aspx?pid=MzUxMDYwMDU3NDI4OA=="/>
    <hyperlink ref="B28" r:id="rId24" display="http://www.e-manage.mju.ac.th/person_detail.aspx?pid=MTUwOTkwMDIwMjkyMg=="/>
    <hyperlink ref="B29" r:id="rId25" display="http://www.e-manage.mju.ac.th/person_detail.aspx?pid=MzU3MTAwMDQwOTU1NA=="/>
    <hyperlink ref="B30" r:id="rId26" display="http://www.e-manage.mju.ac.th/person_detail.aspx?pid=MzUwMTQwMDYxNzkyOA=="/>
    <hyperlink ref="B31" r:id="rId27" display="http://www.e-manage.mju.ac.th/person_detail.aspx?pid=MzQwMDcwMDg2OTI1Ng=="/>
    <hyperlink ref="B32" r:id="rId28" display="http://www.e-manage.mju.ac.th/person_detail.aspx?pid=MzUwMTQwMDYzNTMxNA=="/>
    <hyperlink ref="B33" r:id="rId29" display="http://www.e-manage.mju.ac.th/person_detail.aspx?pid=MzUwMTQwMDA2MDU3NQ=="/>
    <hyperlink ref="B34" r:id="rId30" display="http://www.e-manage.mju.ac.th/person_detail.aspx?pid=MzUwMTUwMDI1MzEzOA=="/>
    <hyperlink ref="B35" r:id="rId31" display="http://www.e-manage.mju.ac.th/person_detail.aspx?pid=MzUwMTQwMDQzMDUwMA=="/>
    <hyperlink ref="B36" r:id="rId32" display="http://www.e-manage.mju.ac.th/person_detail.aspx?pid=MzUwMTQwMDQzMzI1OA=="/>
    <hyperlink ref="B37" r:id="rId33" display="http://www.e-manage.mju.ac.th/person_detail.aspx?pid=MzUyMDgwMDQ4MTYyMw=="/>
    <hyperlink ref="B38" r:id="rId34" display="http://www.e-manage.mju.ac.th/person_detail.aspx?pid=MzUwMTQwMDEyMTM5Ng=="/>
    <hyperlink ref="B39" r:id="rId35" display="http://www.e-manage.mju.ac.th/person_detail.aspx?pid=MzUwMTQwMDA2MDU4Mw=="/>
    <hyperlink ref="B40" r:id="rId36" display="http://www.e-manage.mju.ac.th/person_detail.aspx?pid=MTYzMDIwMDAxNDgwNg=="/>
    <hyperlink ref="B41" r:id="rId37" display="http://www.e-manage.mju.ac.th/person_detail.aspx?pid=MzUwMTQwMDQzMjYwMA=="/>
    <hyperlink ref="B43" r:id="rId38" display="http://www.e-manage.mju.ac.th/person_detail.aspx?pid=MzUwMDEwMDI5NDQ5OQ==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R9" sqref="R9"/>
    </sheetView>
  </sheetViews>
  <sheetFormatPr defaultRowHeight="24.75" x14ac:dyDescent="0.6"/>
  <cols>
    <col min="1" max="1" width="6.375" style="11" customWidth="1"/>
    <col min="2" max="2" width="22.25" style="11" customWidth="1"/>
    <col min="3" max="3" width="26.375" style="11" customWidth="1"/>
    <col min="4" max="4" width="12.25" style="11" hidden="1" customWidth="1"/>
    <col min="5" max="5" width="12.125" style="46" customWidth="1"/>
    <col min="6" max="6" width="13" style="38" hidden="1" customWidth="1"/>
    <col min="7" max="8" width="10.375" style="11" hidden="1" customWidth="1"/>
    <col min="9" max="10" width="0" style="11" hidden="1" customWidth="1"/>
    <col min="11" max="11" width="11.625" style="43" hidden="1" customWidth="1"/>
    <col min="12" max="12" width="11.5" style="43" hidden="1" customWidth="1"/>
    <col min="13" max="13" width="15.625" style="11" customWidth="1"/>
    <col min="14" max="16384" width="9" style="11"/>
  </cols>
  <sheetData>
    <row r="1" spans="1:13" ht="45.75" customHeight="1" x14ac:dyDescent="0.85">
      <c r="A1" s="63" t="s">
        <v>168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28" customFormat="1" x14ac:dyDescent="0.6">
      <c r="A2" s="29" t="s">
        <v>151</v>
      </c>
      <c r="B2" s="29" t="s">
        <v>167</v>
      </c>
      <c r="C2" s="29" t="s">
        <v>149</v>
      </c>
      <c r="D2" s="29" t="s">
        <v>169</v>
      </c>
      <c r="E2" s="29" t="s">
        <v>170</v>
      </c>
      <c r="F2" s="36" t="s">
        <v>171</v>
      </c>
      <c r="G2" s="58" t="s">
        <v>173</v>
      </c>
      <c r="H2" s="59"/>
      <c r="I2" s="58" t="s">
        <v>174</v>
      </c>
      <c r="J2" s="59"/>
      <c r="K2" s="60" t="s">
        <v>175</v>
      </c>
      <c r="L2" s="47" t="s">
        <v>176</v>
      </c>
      <c r="M2" s="29" t="s">
        <v>157</v>
      </c>
    </row>
    <row r="3" spans="1:13" x14ac:dyDescent="0.6">
      <c r="A3" s="35" t="s">
        <v>159</v>
      </c>
      <c r="B3" s="32"/>
      <c r="C3" s="32"/>
      <c r="D3" s="32"/>
      <c r="E3" s="45"/>
      <c r="F3" s="37"/>
      <c r="G3" s="45">
        <v>1.4</v>
      </c>
      <c r="H3" s="45">
        <v>1.1000000000000001</v>
      </c>
      <c r="I3" s="45">
        <v>1.4</v>
      </c>
      <c r="J3" s="45">
        <v>1.1000000000000001</v>
      </c>
      <c r="K3" s="61"/>
      <c r="L3" s="48"/>
      <c r="M3" s="32"/>
    </row>
    <row r="4" spans="1:13" x14ac:dyDescent="0.6">
      <c r="A4" s="33">
        <v>1</v>
      </c>
      <c r="B4" s="34" t="s">
        <v>65</v>
      </c>
      <c r="C4" s="42" t="s">
        <v>66</v>
      </c>
      <c r="D4" s="31">
        <v>226532</v>
      </c>
      <c r="E4" s="31">
        <v>241335</v>
      </c>
      <c r="F4" s="41">
        <v>23340</v>
      </c>
      <c r="G4" s="44">
        <f>SUM(F4*1.4)</f>
        <v>32675.999999999996</v>
      </c>
      <c r="H4" s="44">
        <f>SUM(F4*1.1)</f>
        <v>25674.000000000004</v>
      </c>
      <c r="I4" s="44">
        <f>SUM(G4-F4)</f>
        <v>9335.9999999999964</v>
      </c>
      <c r="J4" s="44">
        <f>SUM(H4-F4)</f>
        <v>2334.0000000000036</v>
      </c>
      <c r="K4" s="48">
        <f>SUM(F4*40)/50</f>
        <v>18672</v>
      </c>
      <c r="L4" s="48">
        <f t="shared" ref="L4:L22" si="0">SUM(G4+K4)</f>
        <v>51348</v>
      </c>
      <c r="M4" s="32"/>
    </row>
    <row r="5" spans="1:13" x14ac:dyDescent="0.6">
      <c r="A5" s="33">
        <v>2</v>
      </c>
      <c r="B5" s="34" t="s">
        <v>67</v>
      </c>
      <c r="C5" s="42" t="s">
        <v>68</v>
      </c>
      <c r="D5" s="31">
        <v>228065</v>
      </c>
      <c r="E5" s="31">
        <v>243161</v>
      </c>
      <c r="F5" s="41">
        <v>29680</v>
      </c>
      <c r="G5" s="44">
        <f t="shared" ref="G5:G22" si="1">SUM(F5*1.4)</f>
        <v>41552</v>
      </c>
      <c r="H5" s="44">
        <f t="shared" ref="H5:H22" si="2">SUM(F5*1.1)</f>
        <v>32648.000000000004</v>
      </c>
      <c r="I5" s="44">
        <f t="shared" ref="I5:I22" si="3">SUM(G5-F5)</f>
        <v>11872</v>
      </c>
      <c r="J5" s="44">
        <f t="shared" ref="J5:J22" si="4">SUM(H5-F5)</f>
        <v>2968.0000000000036</v>
      </c>
      <c r="K5" s="48">
        <f>SUM(F5*36)/50</f>
        <v>21369.599999999999</v>
      </c>
      <c r="L5" s="48">
        <f t="shared" si="0"/>
        <v>62921.599999999999</v>
      </c>
      <c r="M5" s="32"/>
    </row>
    <row r="6" spans="1:13" x14ac:dyDescent="0.6">
      <c r="A6" s="33">
        <v>3</v>
      </c>
      <c r="B6" s="34" t="s">
        <v>74</v>
      </c>
      <c r="C6" s="42" t="s">
        <v>75</v>
      </c>
      <c r="D6" s="31">
        <v>234281</v>
      </c>
      <c r="E6" s="31">
        <v>244987</v>
      </c>
      <c r="F6" s="41">
        <v>20360</v>
      </c>
      <c r="G6" s="44">
        <f t="shared" si="1"/>
        <v>28504</v>
      </c>
      <c r="H6" s="44">
        <f t="shared" si="2"/>
        <v>22396</v>
      </c>
      <c r="I6" s="44">
        <f t="shared" si="3"/>
        <v>8144</v>
      </c>
      <c r="J6" s="44">
        <f t="shared" si="4"/>
        <v>2036</v>
      </c>
      <c r="K6" s="48">
        <f>SUM(F6*19)/50</f>
        <v>7736.8</v>
      </c>
      <c r="L6" s="48">
        <f t="shared" si="0"/>
        <v>36240.800000000003</v>
      </c>
      <c r="M6" s="32"/>
    </row>
    <row r="7" spans="1:13" x14ac:dyDescent="0.6">
      <c r="A7" s="33">
        <v>4</v>
      </c>
      <c r="B7" s="34" t="s">
        <v>83</v>
      </c>
      <c r="C7" s="42" t="s">
        <v>84</v>
      </c>
      <c r="D7" s="31">
        <v>235249</v>
      </c>
      <c r="E7" s="31">
        <v>246083</v>
      </c>
      <c r="F7" s="41">
        <v>22230</v>
      </c>
      <c r="G7" s="44">
        <f t="shared" si="1"/>
        <v>31121.999999999996</v>
      </c>
      <c r="H7" s="44">
        <f t="shared" si="2"/>
        <v>24453.000000000004</v>
      </c>
      <c r="I7" s="44">
        <f t="shared" si="3"/>
        <v>8891.9999999999964</v>
      </c>
      <c r="J7" s="44">
        <f t="shared" si="4"/>
        <v>2223.0000000000036</v>
      </c>
      <c r="K7" s="48">
        <f>SUM(F7*16)/50</f>
        <v>7113.6</v>
      </c>
      <c r="L7" s="48">
        <f t="shared" si="0"/>
        <v>38235.599999999999</v>
      </c>
      <c r="M7" s="32"/>
    </row>
    <row r="8" spans="1:13" x14ac:dyDescent="0.6">
      <c r="A8" s="33">
        <v>5</v>
      </c>
      <c r="B8" s="34" t="s">
        <v>24</v>
      </c>
      <c r="C8" s="42" t="s">
        <v>23</v>
      </c>
      <c r="D8" s="31">
        <v>235538</v>
      </c>
      <c r="E8" s="31">
        <v>248274</v>
      </c>
      <c r="F8" s="41">
        <v>21620</v>
      </c>
      <c r="G8" s="44">
        <f t="shared" si="1"/>
        <v>30267.999999999996</v>
      </c>
      <c r="H8" s="44">
        <f t="shared" si="2"/>
        <v>23782.000000000004</v>
      </c>
      <c r="I8" s="44">
        <f t="shared" si="3"/>
        <v>8647.9999999999964</v>
      </c>
      <c r="J8" s="44">
        <f t="shared" si="4"/>
        <v>2162.0000000000036</v>
      </c>
      <c r="K8" s="48">
        <f>SUM(F8*15)/50</f>
        <v>6486</v>
      </c>
      <c r="L8" s="48">
        <f t="shared" si="0"/>
        <v>36754</v>
      </c>
      <c r="M8" s="32"/>
    </row>
    <row r="9" spans="1:13" x14ac:dyDescent="0.6">
      <c r="A9" s="57" t="s">
        <v>153</v>
      </c>
      <c r="B9" s="57"/>
      <c r="C9" s="42"/>
      <c r="D9" s="31"/>
      <c r="E9" s="33"/>
      <c r="F9" s="41"/>
      <c r="G9" s="44"/>
      <c r="H9" s="44">
        <f t="shared" si="2"/>
        <v>0</v>
      </c>
      <c r="I9" s="44"/>
      <c r="J9" s="44">
        <f t="shared" si="4"/>
        <v>0</v>
      </c>
      <c r="K9" s="48"/>
      <c r="L9" s="48"/>
      <c r="M9" s="32"/>
    </row>
    <row r="10" spans="1:13" x14ac:dyDescent="0.6">
      <c r="A10" s="33">
        <v>6</v>
      </c>
      <c r="B10" s="34" t="s">
        <v>107</v>
      </c>
      <c r="C10" s="42" t="s">
        <v>108</v>
      </c>
      <c r="D10" s="31">
        <v>228310</v>
      </c>
      <c r="E10" s="31">
        <v>241700</v>
      </c>
      <c r="F10" s="41">
        <v>26460</v>
      </c>
      <c r="G10" s="44">
        <f t="shared" si="1"/>
        <v>37044</v>
      </c>
      <c r="H10" s="44">
        <f t="shared" si="2"/>
        <v>29106.000000000004</v>
      </c>
      <c r="I10" s="44">
        <f t="shared" si="3"/>
        <v>10584</v>
      </c>
      <c r="J10" s="44">
        <f t="shared" si="4"/>
        <v>2646.0000000000036</v>
      </c>
      <c r="K10" s="48">
        <f>SUM(F10*35)/50</f>
        <v>18522</v>
      </c>
      <c r="L10" s="48">
        <f t="shared" si="0"/>
        <v>55566</v>
      </c>
      <c r="M10" s="32"/>
    </row>
    <row r="11" spans="1:13" x14ac:dyDescent="0.6">
      <c r="A11" s="33">
        <v>7</v>
      </c>
      <c r="B11" s="34" t="s">
        <v>105</v>
      </c>
      <c r="C11" s="42" t="s">
        <v>4</v>
      </c>
      <c r="D11" s="31">
        <v>229345</v>
      </c>
      <c r="E11" s="31">
        <v>242796</v>
      </c>
      <c r="F11" s="41">
        <v>24080</v>
      </c>
      <c r="G11" s="44">
        <f t="shared" si="1"/>
        <v>33712</v>
      </c>
      <c r="H11" s="44">
        <f t="shared" si="2"/>
        <v>26488.000000000004</v>
      </c>
      <c r="I11" s="44">
        <f t="shared" si="3"/>
        <v>9632</v>
      </c>
      <c r="J11" s="44">
        <f t="shared" si="4"/>
        <v>2408.0000000000036</v>
      </c>
      <c r="K11" s="48">
        <f>SUM(F11*33)/50</f>
        <v>15892.8</v>
      </c>
      <c r="L11" s="48">
        <f t="shared" si="0"/>
        <v>49604.800000000003</v>
      </c>
      <c r="M11" s="32"/>
    </row>
    <row r="12" spans="1:13" x14ac:dyDescent="0.6">
      <c r="A12" s="33">
        <v>8</v>
      </c>
      <c r="B12" s="34" t="s">
        <v>103</v>
      </c>
      <c r="C12" s="42" t="s">
        <v>4</v>
      </c>
      <c r="D12" s="31">
        <v>231474</v>
      </c>
      <c r="E12" s="31">
        <v>243161</v>
      </c>
      <c r="F12" s="41">
        <v>21880</v>
      </c>
      <c r="G12" s="44">
        <f t="shared" si="1"/>
        <v>30631.999999999996</v>
      </c>
      <c r="H12" s="44">
        <f t="shared" si="2"/>
        <v>24068.000000000004</v>
      </c>
      <c r="I12" s="44">
        <f t="shared" si="3"/>
        <v>8751.9999999999964</v>
      </c>
      <c r="J12" s="44">
        <f t="shared" si="4"/>
        <v>2188.0000000000036</v>
      </c>
      <c r="K12" s="48">
        <f>SUM(F12*27)/50</f>
        <v>11815.2</v>
      </c>
      <c r="L12" s="48">
        <f t="shared" si="0"/>
        <v>42447.199999999997</v>
      </c>
      <c r="M12" s="32"/>
    </row>
    <row r="13" spans="1:13" x14ac:dyDescent="0.6">
      <c r="A13" s="33">
        <v>9</v>
      </c>
      <c r="B13" s="34" t="s">
        <v>110</v>
      </c>
      <c r="C13" s="42" t="s">
        <v>111</v>
      </c>
      <c r="D13" s="31">
        <v>231793</v>
      </c>
      <c r="E13" s="31">
        <v>242430</v>
      </c>
      <c r="F13" s="41">
        <v>20680</v>
      </c>
      <c r="G13" s="44">
        <f t="shared" si="1"/>
        <v>28951.999999999996</v>
      </c>
      <c r="H13" s="44">
        <f t="shared" si="2"/>
        <v>22748.000000000004</v>
      </c>
      <c r="I13" s="44">
        <f t="shared" si="3"/>
        <v>8271.9999999999964</v>
      </c>
      <c r="J13" s="44">
        <f t="shared" si="4"/>
        <v>2068.0000000000036</v>
      </c>
      <c r="K13" s="48">
        <f>SUM(F13*26)/50</f>
        <v>10753.6</v>
      </c>
      <c r="L13" s="48">
        <f t="shared" si="0"/>
        <v>39705.599999999999</v>
      </c>
      <c r="M13" s="32"/>
    </row>
    <row r="14" spans="1:13" x14ac:dyDescent="0.6">
      <c r="A14" s="33">
        <v>10</v>
      </c>
      <c r="B14" s="34" t="s">
        <v>106</v>
      </c>
      <c r="C14" s="42" t="s">
        <v>4</v>
      </c>
      <c r="D14" s="31">
        <v>232204</v>
      </c>
      <c r="E14" s="31">
        <v>243161</v>
      </c>
      <c r="F14" s="41">
        <v>21500</v>
      </c>
      <c r="G14" s="44">
        <f t="shared" si="1"/>
        <v>30099.999999999996</v>
      </c>
      <c r="H14" s="44">
        <f t="shared" si="2"/>
        <v>23650.000000000004</v>
      </c>
      <c r="I14" s="44">
        <f t="shared" si="3"/>
        <v>8599.9999999999964</v>
      </c>
      <c r="J14" s="44">
        <f t="shared" si="4"/>
        <v>2150.0000000000036</v>
      </c>
      <c r="K14" s="48">
        <f>SUM(F14*25)/50</f>
        <v>10750</v>
      </c>
      <c r="L14" s="48">
        <f t="shared" si="0"/>
        <v>40850</v>
      </c>
      <c r="M14" s="32"/>
    </row>
    <row r="15" spans="1:13" x14ac:dyDescent="0.6">
      <c r="A15" s="57" t="s">
        <v>160</v>
      </c>
      <c r="B15" s="57"/>
      <c r="C15" s="42"/>
      <c r="D15" s="31"/>
      <c r="E15" s="33"/>
      <c r="F15" s="41"/>
      <c r="G15" s="44"/>
      <c r="H15" s="44">
        <f t="shared" si="2"/>
        <v>0</v>
      </c>
      <c r="I15" s="44"/>
      <c r="J15" s="44">
        <f t="shared" si="4"/>
        <v>0</v>
      </c>
      <c r="K15" s="48"/>
      <c r="L15" s="48"/>
      <c r="M15" s="32"/>
    </row>
    <row r="16" spans="1:13" x14ac:dyDescent="0.6">
      <c r="A16" s="33">
        <v>11</v>
      </c>
      <c r="B16" s="34" t="s">
        <v>104</v>
      </c>
      <c r="C16" s="42" t="s">
        <v>4</v>
      </c>
      <c r="D16" s="31">
        <v>228856</v>
      </c>
      <c r="E16" s="31">
        <v>241700</v>
      </c>
      <c r="F16" s="41">
        <v>25250</v>
      </c>
      <c r="G16" s="44">
        <f t="shared" si="1"/>
        <v>35350</v>
      </c>
      <c r="H16" s="44">
        <f t="shared" si="2"/>
        <v>27775.000000000004</v>
      </c>
      <c r="I16" s="44">
        <f t="shared" si="3"/>
        <v>10100</v>
      </c>
      <c r="J16" s="44">
        <f t="shared" si="4"/>
        <v>2525.0000000000036</v>
      </c>
      <c r="K16" s="48">
        <f>SUM(F16*33)/50</f>
        <v>16665</v>
      </c>
      <c r="L16" s="48">
        <f t="shared" si="0"/>
        <v>52015</v>
      </c>
      <c r="M16" s="32"/>
    </row>
    <row r="17" spans="1:13" x14ac:dyDescent="0.6">
      <c r="A17" s="57" t="s">
        <v>154</v>
      </c>
      <c r="B17" s="57"/>
      <c r="C17" s="42"/>
      <c r="D17" s="31"/>
      <c r="E17" s="33"/>
      <c r="F17" s="41"/>
      <c r="G17" s="44"/>
      <c r="H17" s="44">
        <f t="shared" si="2"/>
        <v>0</v>
      </c>
      <c r="I17" s="44"/>
      <c r="J17" s="44">
        <f t="shared" si="4"/>
        <v>0</v>
      </c>
      <c r="K17" s="48"/>
      <c r="L17" s="48"/>
      <c r="M17" s="32"/>
    </row>
    <row r="18" spans="1:13" x14ac:dyDescent="0.6">
      <c r="A18" s="33">
        <v>12</v>
      </c>
      <c r="B18" s="34" t="s">
        <v>109</v>
      </c>
      <c r="C18" s="42" t="s">
        <v>68</v>
      </c>
      <c r="D18" s="31">
        <v>227791</v>
      </c>
      <c r="E18" s="31">
        <v>241700</v>
      </c>
      <c r="F18" s="41">
        <v>27480</v>
      </c>
      <c r="G18" s="44">
        <f t="shared" si="1"/>
        <v>38472</v>
      </c>
      <c r="H18" s="44">
        <f t="shared" si="2"/>
        <v>30228.000000000004</v>
      </c>
      <c r="I18" s="44">
        <f t="shared" si="3"/>
        <v>10992</v>
      </c>
      <c r="J18" s="44">
        <f t="shared" si="4"/>
        <v>2748.0000000000036</v>
      </c>
      <c r="K18" s="48">
        <f>SUM(F18*36)/50</f>
        <v>19785.599999999999</v>
      </c>
      <c r="L18" s="48">
        <f t="shared" si="0"/>
        <v>58257.599999999999</v>
      </c>
      <c r="M18" s="32"/>
    </row>
    <row r="19" spans="1:13" x14ac:dyDescent="0.6">
      <c r="A19" s="57" t="s">
        <v>161</v>
      </c>
      <c r="B19" s="57"/>
      <c r="C19" s="42"/>
      <c r="D19" s="31"/>
      <c r="E19" s="33"/>
      <c r="F19" s="41"/>
      <c r="G19" s="44"/>
      <c r="H19" s="44">
        <f t="shared" si="2"/>
        <v>0</v>
      </c>
      <c r="I19" s="44"/>
      <c r="J19" s="44">
        <f t="shared" si="4"/>
        <v>0</v>
      </c>
      <c r="K19" s="48"/>
      <c r="L19" s="48"/>
      <c r="M19" s="32"/>
    </row>
    <row r="20" spans="1:13" x14ac:dyDescent="0.6">
      <c r="A20" s="33">
        <v>13</v>
      </c>
      <c r="B20" s="34" t="s">
        <v>112</v>
      </c>
      <c r="C20" s="42" t="s">
        <v>113</v>
      </c>
      <c r="D20" s="31">
        <v>232394</v>
      </c>
      <c r="E20" s="31">
        <v>243161</v>
      </c>
      <c r="F20" s="41">
        <v>19410</v>
      </c>
      <c r="G20" s="44">
        <f t="shared" si="1"/>
        <v>27174</v>
      </c>
      <c r="H20" s="44">
        <f t="shared" si="2"/>
        <v>21351</v>
      </c>
      <c r="I20" s="44">
        <f t="shared" si="3"/>
        <v>7764</v>
      </c>
      <c r="J20" s="44">
        <f t="shared" si="4"/>
        <v>1941</v>
      </c>
      <c r="K20" s="48">
        <f>SUM(F20*24)/50</f>
        <v>9316.7999999999993</v>
      </c>
      <c r="L20" s="48">
        <f t="shared" si="0"/>
        <v>36490.800000000003</v>
      </c>
      <c r="M20" s="32"/>
    </row>
    <row r="21" spans="1:13" x14ac:dyDescent="0.6">
      <c r="A21" s="57" t="s">
        <v>164</v>
      </c>
      <c r="B21" s="57"/>
      <c r="C21" s="42"/>
      <c r="D21" s="31"/>
      <c r="E21" s="33"/>
      <c r="F21" s="41"/>
      <c r="G21" s="44"/>
      <c r="H21" s="44">
        <f t="shared" si="2"/>
        <v>0</v>
      </c>
      <c r="I21" s="44"/>
      <c r="J21" s="44">
        <f t="shared" si="4"/>
        <v>0</v>
      </c>
      <c r="K21" s="48"/>
      <c r="L21" s="48"/>
      <c r="M21" s="32"/>
    </row>
    <row r="22" spans="1:13" x14ac:dyDescent="0.6">
      <c r="A22" s="33">
        <v>14</v>
      </c>
      <c r="B22" s="34" t="s">
        <v>22</v>
      </c>
      <c r="C22" s="42" t="s">
        <v>23</v>
      </c>
      <c r="D22" s="31">
        <v>229682</v>
      </c>
      <c r="E22" s="31">
        <v>241700</v>
      </c>
      <c r="F22" s="41">
        <v>27480</v>
      </c>
      <c r="G22" s="44">
        <f t="shared" si="1"/>
        <v>38472</v>
      </c>
      <c r="H22" s="44">
        <f t="shared" si="2"/>
        <v>30228.000000000004</v>
      </c>
      <c r="I22" s="44">
        <f t="shared" si="3"/>
        <v>10992</v>
      </c>
      <c r="J22" s="44">
        <f t="shared" si="4"/>
        <v>2748.0000000000036</v>
      </c>
      <c r="K22" s="48">
        <f>SUM(F22*31)/50</f>
        <v>17037.599999999999</v>
      </c>
      <c r="L22" s="48">
        <f t="shared" si="0"/>
        <v>55509.599999999999</v>
      </c>
      <c r="M22" s="32"/>
    </row>
  </sheetData>
  <mergeCells count="9">
    <mergeCell ref="A1:M1"/>
    <mergeCell ref="A21:B21"/>
    <mergeCell ref="I2:J2"/>
    <mergeCell ref="G2:H2"/>
    <mergeCell ref="K2:K3"/>
    <mergeCell ref="A9:B9"/>
    <mergeCell ref="A15:B15"/>
    <mergeCell ref="A17:B17"/>
    <mergeCell ref="A19:B19"/>
  </mergeCells>
  <hyperlinks>
    <hyperlink ref="B8" r:id="rId1" display="http://www.e-manage.mju.ac.th/person_detail.aspx?pid=MzUwMTEwMDQ2ODgwMw=="/>
    <hyperlink ref="B4" r:id="rId2" display="http://www.e-manage.mju.ac.th/person_detail.aspx?pid=MzUwMTQwMDQyMzQ4MQ=="/>
    <hyperlink ref="B5" r:id="rId3" display="http://www.e-manage.mju.ac.th/person_detail.aspx?pid=MzUwMTQwMDYwMjg2Ng=="/>
    <hyperlink ref="B6" r:id="rId4" display="http://www.e-manage.mju.ac.th/person_detail.aspx?pid=MzUwMTQwMDQyNTY5Nw=="/>
    <hyperlink ref="B7" r:id="rId5" display="http://www.e-manage.mju.ac.th/person_detail.aspx?pid=MzUwMTUwMDAxNDMyMA=="/>
    <hyperlink ref="B12" r:id="rId6" display="http://www.e-manage.mju.ac.th/person_detail.aspx?pid=MzUwMTQwMDM0ODU0NA=="/>
    <hyperlink ref="B16" r:id="rId7" display="http://www.e-manage.mju.ac.th/person_detail.aspx?pid=MzUwMTQwMDE1MDkxNA=="/>
    <hyperlink ref="B11" r:id="rId8" display="http://www.e-manage.mju.ac.th/person_detail.aspx?pid=NDUwMTQwMDAwMjg5MQ=="/>
    <hyperlink ref="B14" r:id="rId9" display="http://www.e-manage.mju.ac.th/person_detail.aspx?pid=MzUwMTQwMDM1MDU4MQ=="/>
    <hyperlink ref="B10" r:id="rId10" display="http://www.e-manage.mju.ac.th/person_detail.aspx?pid=MzUwMTQwMDQyOTI4NQ=="/>
    <hyperlink ref="B18" r:id="rId11" display="http://www.e-manage.mju.ac.th/person_detail.aspx?pid=MzUwMTQwMDcyMjQwMw=="/>
    <hyperlink ref="B13" r:id="rId12" display="http://www.e-manage.mju.ac.th/person_detail.aspx?pid=MzUwMTQwMDYxODQ2MQ=="/>
    <hyperlink ref="B20" r:id="rId13" display="http://www.e-manage.mju.ac.th/person_detail.aspx?pid=MzUwMTQwMDYyNDIyMw=="/>
    <hyperlink ref="B22" r:id="rId14" display="http://www.e-manage.mju.ac.th/person_detail.aspx?pid=MzUwMTQwMDM1ODQ0Mg=="/>
  </hyperlinks>
  <printOptions horizont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sqref="A1:F1"/>
    </sheetView>
  </sheetViews>
  <sheetFormatPr defaultRowHeight="24" x14ac:dyDescent="0.55000000000000004"/>
  <cols>
    <col min="1" max="1" width="8" style="1" customWidth="1"/>
    <col min="2" max="2" width="22.75" style="1" customWidth="1"/>
    <col min="3" max="3" width="20.875" style="1" customWidth="1"/>
    <col min="4" max="4" width="13.125" style="1" bestFit="1" customWidth="1"/>
    <col min="5" max="5" width="13" style="1" hidden="1" customWidth="1"/>
    <col min="6" max="6" width="13" style="1" customWidth="1"/>
    <col min="7" max="16384" width="9" style="1"/>
  </cols>
  <sheetData>
    <row r="1" spans="1:6" ht="36.75" x14ac:dyDescent="0.85">
      <c r="A1" s="64" t="s">
        <v>156</v>
      </c>
      <c r="B1" s="64"/>
      <c r="C1" s="64"/>
      <c r="D1" s="64"/>
      <c r="E1" s="64"/>
      <c r="F1" s="64"/>
    </row>
    <row r="2" spans="1:6" x14ac:dyDescent="0.55000000000000004">
      <c r="A2" s="2" t="s">
        <v>151</v>
      </c>
      <c r="B2" s="2" t="s">
        <v>152</v>
      </c>
      <c r="C2" s="2" t="s">
        <v>149</v>
      </c>
      <c r="D2" s="2" t="s">
        <v>148</v>
      </c>
      <c r="E2" s="2" t="s">
        <v>150</v>
      </c>
      <c r="F2" s="2" t="s">
        <v>157</v>
      </c>
    </row>
    <row r="3" spans="1:6" x14ac:dyDescent="0.55000000000000004">
      <c r="A3" s="62" t="s">
        <v>12</v>
      </c>
      <c r="B3" s="62"/>
      <c r="C3" s="62"/>
      <c r="D3" s="62"/>
      <c r="E3" s="62"/>
      <c r="F3" s="9"/>
    </row>
    <row r="4" spans="1:6" x14ac:dyDescent="0.55000000000000004">
      <c r="A4" s="3">
        <v>1</v>
      </c>
      <c r="B4" s="4" t="s">
        <v>44</v>
      </c>
      <c r="C4" s="5" t="s">
        <v>32</v>
      </c>
      <c r="D4" s="6">
        <v>237683</v>
      </c>
      <c r="E4" s="7">
        <v>13010</v>
      </c>
      <c r="F4" s="9"/>
    </row>
    <row r="5" spans="1:6" x14ac:dyDescent="0.55000000000000004">
      <c r="A5" s="3">
        <v>2</v>
      </c>
      <c r="B5" s="4" t="s">
        <v>45</v>
      </c>
      <c r="C5" s="5" t="s">
        <v>32</v>
      </c>
      <c r="D5" s="6">
        <v>237683</v>
      </c>
      <c r="E5" s="7">
        <v>16660</v>
      </c>
      <c r="F5" s="9"/>
    </row>
    <row r="6" spans="1:6" x14ac:dyDescent="0.55000000000000004">
      <c r="A6" s="3">
        <v>3</v>
      </c>
      <c r="B6" s="4" t="s">
        <v>40</v>
      </c>
      <c r="C6" s="5" t="s">
        <v>41</v>
      </c>
      <c r="D6" s="6">
        <v>239267</v>
      </c>
      <c r="E6" s="7">
        <v>16630</v>
      </c>
      <c r="F6" s="9"/>
    </row>
    <row r="7" spans="1:6" x14ac:dyDescent="0.55000000000000004">
      <c r="A7" s="3">
        <v>4</v>
      </c>
      <c r="B7" s="4" t="s">
        <v>42</v>
      </c>
      <c r="C7" s="5" t="s">
        <v>41</v>
      </c>
      <c r="D7" s="6">
        <v>239267</v>
      </c>
      <c r="E7" s="7">
        <v>12720</v>
      </c>
      <c r="F7" s="9"/>
    </row>
    <row r="8" spans="1:6" x14ac:dyDescent="0.55000000000000004">
      <c r="A8" s="62" t="s">
        <v>153</v>
      </c>
      <c r="B8" s="62"/>
      <c r="C8" s="5"/>
      <c r="D8" s="6"/>
      <c r="E8" s="5"/>
      <c r="F8" s="9"/>
    </row>
    <row r="9" spans="1:6" x14ac:dyDescent="0.55000000000000004">
      <c r="A9" s="3">
        <v>5</v>
      </c>
      <c r="B9" s="4" t="s">
        <v>43</v>
      </c>
      <c r="C9" s="5" t="s">
        <v>32</v>
      </c>
      <c r="D9" s="6">
        <v>237683</v>
      </c>
      <c r="E9" s="7">
        <v>13220</v>
      </c>
      <c r="F9" s="9"/>
    </row>
    <row r="10" spans="1:6" x14ac:dyDescent="0.55000000000000004">
      <c r="A10" s="3">
        <v>6</v>
      </c>
      <c r="B10" s="4" t="s">
        <v>127</v>
      </c>
      <c r="C10" s="5" t="s">
        <v>9</v>
      </c>
      <c r="D10" s="6">
        <v>239267</v>
      </c>
      <c r="E10" s="7">
        <v>12770</v>
      </c>
      <c r="F10" s="9"/>
    </row>
    <row r="11" spans="1:6" x14ac:dyDescent="0.55000000000000004">
      <c r="A11" s="3">
        <v>7</v>
      </c>
      <c r="B11" s="4" t="s">
        <v>128</v>
      </c>
      <c r="C11" s="5" t="s">
        <v>9</v>
      </c>
      <c r="D11" s="6">
        <v>239509</v>
      </c>
      <c r="E11" s="7">
        <v>12610</v>
      </c>
      <c r="F11" s="9"/>
    </row>
    <row r="12" spans="1:6" x14ac:dyDescent="0.55000000000000004">
      <c r="A12" s="3">
        <v>8</v>
      </c>
      <c r="B12" s="4" t="s">
        <v>129</v>
      </c>
      <c r="C12" s="5" t="s">
        <v>9</v>
      </c>
      <c r="D12" s="6">
        <v>239509</v>
      </c>
      <c r="E12" s="7">
        <v>12610</v>
      </c>
      <c r="F12" s="9"/>
    </row>
    <row r="13" spans="1:6" x14ac:dyDescent="0.55000000000000004">
      <c r="A13" s="3">
        <v>9</v>
      </c>
      <c r="B13" s="4" t="s">
        <v>133</v>
      </c>
      <c r="C13" s="5" t="s">
        <v>9</v>
      </c>
      <c r="D13" s="6">
        <v>239846</v>
      </c>
      <c r="E13" s="7">
        <v>12280</v>
      </c>
      <c r="F13" s="9"/>
    </row>
    <row r="14" spans="1:6" x14ac:dyDescent="0.55000000000000004">
      <c r="A14" s="3">
        <v>10</v>
      </c>
      <c r="B14" s="4" t="s">
        <v>132</v>
      </c>
      <c r="C14" s="5" t="s">
        <v>9</v>
      </c>
      <c r="D14" s="6">
        <v>240605</v>
      </c>
      <c r="E14" s="7">
        <v>10840</v>
      </c>
      <c r="F14" s="9"/>
    </row>
    <row r="15" spans="1:6" x14ac:dyDescent="0.55000000000000004">
      <c r="A15" s="62" t="s">
        <v>154</v>
      </c>
      <c r="B15" s="62"/>
      <c r="C15" s="5"/>
      <c r="D15" s="6"/>
      <c r="E15" s="5"/>
      <c r="F15" s="9"/>
    </row>
    <row r="16" spans="1:6" x14ac:dyDescent="0.55000000000000004">
      <c r="A16" s="3">
        <v>11</v>
      </c>
      <c r="B16" s="4" t="s">
        <v>130</v>
      </c>
      <c r="C16" s="5" t="s">
        <v>9</v>
      </c>
      <c r="D16" s="6">
        <v>237683</v>
      </c>
      <c r="E16" s="7">
        <v>13200</v>
      </c>
      <c r="F16" s="9"/>
    </row>
    <row r="17" spans="1:6" x14ac:dyDescent="0.55000000000000004">
      <c r="A17" s="3">
        <v>12</v>
      </c>
      <c r="B17" s="4" t="s">
        <v>131</v>
      </c>
      <c r="C17" s="5" t="s">
        <v>9</v>
      </c>
      <c r="D17" s="6">
        <v>238027</v>
      </c>
      <c r="E17" s="7">
        <v>13070</v>
      </c>
      <c r="F17" s="9"/>
    </row>
    <row r="18" spans="1:6" x14ac:dyDescent="0.55000000000000004">
      <c r="A18" s="3">
        <v>13</v>
      </c>
      <c r="B18" s="4" t="s">
        <v>135</v>
      </c>
      <c r="C18" s="5" t="s">
        <v>9</v>
      </c>
      <c r="D18" s="6">
        <v>239267</v>
      </c>
      <c r="E18" s="7">
        <v>12750</v>
      </c>
      <c r="F18" s="9"/>
    </row>
    <row r="19" spans="1:6" x14ac:dyDescent="0.55000000000000004">
      <c r="A19" s="62" t="s">
        <v>155</v>
      </c>
      <c r="B19" s="62"/>
      <c r="C19" s="5"/>
      <c r="D19" s="6"/>
      <c r="E19" s="5"/>
      <c r="F19" s="9"/>
    </row>
    <row r="20" spans="1:6" x14ac:dyDescent="0.55000000000000004">
      <c r="A20" s="3">
        <v>14</v>
      </c>
      <c r="B20" s="4" t="s">
        <v>134</v>
      </c>
      <c r="C20" s="5" t="s">
        <v>0</v>
      </c>
      <c r="D20" s="6">
        <v>239952</v>
      </c>
      <c r="E20" s="7">
        <v>20710</v>
      </c>
      <c r="F20" s="9"/>
    </row>
    <row r="21" spans="1:6" x14ac:dyDescent="0.55000000000000004">
      <c r="A21" s="8" t="s">
        <v>147</v>
      </c>
      <c r="B21" s="4"/>
      <c r="C21" s="5"/>
      <c r="D21" s="6"/>
      <c r="E21" s="5"/>
      <c r="F21" s="9"/>
    </row>
    <row r="22" spans="1:6" x14ac:dyDescent="0.55000000000000004">
      <c r="A22" s="3">
        <v>15</v>
      </c>
      <c r="B22" s="4" t="s">
        <v>6</v>
      </c>
      <c r="C22" s="5" t="s">
        <v>7</v>
      </c>
      <c r="D22" s="6">
        <v>236955</v>
      </c>
      <c r="E22" s="7">
        <v>16570</v>
      </c>
      <c r="F22" s="9"/>
    </row>
    <row r="23" spans="1:6" x14ac:dyDescent="0.55000000000000004">
      <c r="A23" s="3">
        <v>16</v>
      </c>
      <c r="B23" s="4" t="s">
        <v>8</v>
      </c>
      <c r="C23" s="5" t="s">
        <v>9</v>
      </c>
      <c r="D23" s="6">
        <v>236955</v>
      </c>
      <c r="E23" s="7">
        <v>14710</v>
      </c>
      <c r="F23" s="9"/>
    </row>
    <row r="24" spans="1:6" x14ac:dyDescent="0.55000000000000004">
      <c r="A24" s="3">
        <v>17</v>
      </c>
      <c r="B24" s="4" t="s">
        <v>3</v>
      </c>
      <c r="C24" s="5" t="s">
        <v>4</v>
      </c>
      <c r="D24" s="6">
        <v>239846</v>
      </c>
      <c r="E24" s="7">
        <v>12230</v>
      </c>
      <c r="F24" s="9"/>
    </row>
    <row r="25" spans="1:6" x14ac:dyDescent="0.55000000000000004">
      <c r="A25" s="3">
        <v>18</v>
      </c>
      <c r="B25" s="4" t="s">
        <v>11</v>
      </c>
      <c r="C25" s="5" t="s">
        <v>4</v>
      </c>
      <c r="D25" s="6">
        <v>239846</v>
      </c>
      <c r="E25" s="7">
        <v>12210</v>
      </c>
      <c r="F25" s="9"/>
    </row>
    <row r="26" spans="1:6" x14ac:dyDescent="0.55000000000000004">
      <c r="A26" s="3">
        <v>19</v>
      </c>
      <c r="B26" s="4" t="s">
        <v>10</v>
      </c>
      <c r="C26" s="5" t="s">
        <v>9</v>
      </c>
      <c r="D26" s="6">
        <v>240057</v>
      </c>
      <c r="E26" s="7">
        <v>11730</v>
      </c>
      <c r="F26" s="9"/>
    </row>
  </sheetData>
  <mergeCells count="5">
    <mergeCell ref="A3:E3"/>
    <mergeCell ref="A8:B8"/>
    <mergeCell ref="A15:B15"/>
    <mergeCell ref="A19:B19"/>
    <mergeCell ref="A1:F1"/>
  </mergeCells>
  <hyperlinks>
    <hyperlink ref="B24" r:id="rId1" display="http://www.e-manage.mju.ac.th/person_detail.aspx?pid=MzQ1MTAwMDA2MzgwMg=="/>
    <hyperlink ref="B22" r:id="rId2" display="http://www.e-manage.mju.ac.th/person_detail.aspx?pid=MzU3MDEwMTM1OTYyNA=="/>
    <hyperlink ref="B23" r:id="rId3" display="http://www.e-manage.mju.ac.th/person_detail.aspx?pid=MzUwMTQwMDQyODEyMg=="/>
    <hyperlink ref="B26" r:id="rId4" display="http://www.e-manage.mju.ac.th/person_detail.aspx?pid=MzUwMTQwMDM0NDgwOA=="/>
    <hyperlink ref="B25" r:id="rId5" display="http://www.e-manage.mju.ac.th/person_detail.aspx?pid=MzUwMTQwMDQzMTMwMQ=="/>
    <hyperlink ref="B6" r:id="rId6" display="http://www.e-manage.mju.ac.th/person_detail.aspx?pid=MzUwMTQwMDYwNDM2Mg=="/>
    <hyperlink ref="B7" r:id="rId7" display="http://www.e-manage.mju.ac.th/person_detail.aspx?pid=MzUwMTQwMDM0NDg1OQ=="/>
    <hyperlink ref="B9" r:id="rId8" display="http://www.e-manage.mju.ac.th/person_detail.aspx?pid=MzUwMTQwMDEzODEwOA=="/>
    <hyperlink ref="B4" r:id="rId9" display="http://www.e-manage.mju.ac.th/person_detail.aspx?pid=MzE4MDQwMDMxMDIyMQ=="/>
    <hyperlink ref="B5" r:id="rId10" display="http://www.e-manage.mju.ac.th/person_detail.aspx?pid=MzUwMTQwMDE0MjE5OQ=="/>
    <hyperlink ref="B10" r:id="rId11" display="http://www.e-manage.mju.ac.th/person_detail.aspx?pid=MzUwMTQwMDA2MDU3NQ=="/>
    <hyperlink ref="B11" r:id="rId12" display="http://www.e-manage.mju.ac.th/person_detail.aspx?pid=MzUwMTUwMDI1MzEzOA=="/>
    <hyperlink ref="B12" r:id="rId13" display="http://www.e-manage.mju.ac.th/person_detail.aspx?pid=MzUwMTQwMDQzMDUwMA=="/>
    <hyperlink ref="B16" r:id="rId14" display="http://www.e-manage.mju.ac.th/person_detail.aspx?pid=MzUwMTQwMDQzMzI1OA=="/>
    <hyperlink ref="B17" r:id="rId15" display="http://www.e-manage.mju.ac.th/person_detail.aspx?pid=MzUyMDgwMDQ4MTYyMw=="/>
    <hyperlink ref="B14" r:id="rId16" display="http://www.e-manage.mju.ac.th/person_detail.aspx?pid=MzUwMTQwMDEyMTM5Ng=="/>
    <hyperlink ref="B13" r:id="rId17" display="http://www.e-manage.mju.ac.th/person_detail.aspx?pid=MzUwMTQwMDA2MDU4Mw=="/>
    <hyperlink ref="B20" r:id="rId18" display="http://www.e-manage.mju.ac.th/person_detail.aspx?pid=MTYzMDIwMDAxNDgwNg=="/>
    <hyperlink ref="B18" r:id="rId19" display="http://www.e-manage.mju.ac.th/person_detail.aspx?pid=MzUwMTQwMDQzMjYwMA=="/>
  </hyperlinks>
  <printOptions horizontalCentered="1"/>
  <pageMargins left="0.39370078740157483" right="0.19685039370078741" top="0.59055118110236227" bottom="0.39370078740157483" header="0.31496062992125984" footer="0.31496062992125984"/>
  <pageSetup paperSize="9" orientation="portrait" horizontalDpi="0" verticalDpi="0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9" sqref="I9"/>
    </sheetView>
  </sheetViews>
  <sheetFormatPr defaultRowHeight="24.75" x14ac:dyDescent="0.6"/>
  <cols>
    <col min="1" max="1" width="9.125" style="11" bestFit="1" customWidth="1"/>
    <col min="2" max="2" width="21.5" style="11" customWidth="1"/>
    <col min="3" max="3" width="22.125" style="11" customWidth="1"/>
    <col min="4" max="4" width="16.625" style="11" customWidth="1"/>
    <col min="5" max="5" width="11.125" style="38" customWidth="1"/>
    <col min="6" max="6" width="11.5" style="38" customWidth="1"/>
    <col min="7" max="16384" width="9" style="11"/>
  </cols>
  <sheetData>
    <row r="1" spans="1:6" s="40" customFormat="1" ht="36.75" x14ac:dyDescent="0.85">
      <c r="A1" s="65" t="s">
        <v>172</v>
      </c>
      <c r="B1" s="65"/>
      <c r="C1" s="65"/>
      <c r="D1" s="65"/>
      <c r="E1" s="65"/>
      <c r="F1" s="65"/>
    </row>
    <row r="2" spans="1:6" s="40" customFormat="1" ht="11.25" customHeight="1" x14ac:dyDescent="0.65">
      <c r="A2" s="39"/>
      <c r="B2" s="39"/>
      <c r="C2" s="39"/>
      <c r="D2" s="39"/>
      <c r="E2" s="39"/>
      <c r="F2" s="39"/>
    </row>
    <row r="3" spans="1:6" s="28" customFormat="1" x14ac:dyDescent="0.6">
      <c r="A3" s="29" t="s">
        <v>151</v>
      </c>
      <c r="B3" s="29" t="s">
        <v>167</v>
      </c>
      <c r="C3" s="29" t="s">
        <v>149</v>
      </c>
      <c r="D3" s="29" t="s">
        <v>177</v>
      </c>
      <c r="E3" s="36" t="s">
        <v>165</v>
      </c>
      <c r="F3" s="36" t="s">
        <v>166</v>
      </c>
    </row>
    <row r="4" spans="1:6" x14ac:dyDescent="0.6">
      <c r="A4" s="57" t="s">
        <v>159</v>
      </c>
      <c r="B4" s="57"/>
      <c r="C4" s="30"/>
      <c r="D4" s="31"/>
      <c r="E4" s="37"/>
      <c r="F4" s="37"/>
    </row>
    <row r="5" spans="1:6" x14ac:dyDescent="0.6">
      <c r="A5" s="33">
        <v>1</v>
      </c>
      <c r="B5" s="34" t="s">
        <v>77</v>
      </c>
      <c r="C5" s="30" t="s">
        <v>72</v>
      </c>
      <c r="D5" s="31">
        <v>237865</v>
      </c>
      <c r="E5" s="37">
        <v>17500</v>
      </c>
      <c r="F5" s="37"/>
    </row>
    <row r="6" spans="1:6" x14ac:dyDescent="0.6">
      <c r="A6" s="33">
        <v>2</v>
      </c>
      <c r="B6" s="34" t="s">
        <v>92</v>
      </c>
      <c r="C6" s="30" t="s">
        <v>90</v>
      </c>
      <c r="D6" s="31">
        <v>238596</v>
      </c>
      <c r="E6" s="37">
        <v>15000</v>
      </c>
      <c r="F6" s="37"/>
    </row>
    <row r="7" spans="1:6" x14ac:dyDescent="0.6">
      <c r="A7" s="33">
        <v>3</v>
      </c>
      <c r="B7" s="34" t="s">
        <v>62</v>
      </c>
      <c r="C7" s="30" t="s">
        <v>2</v>
      </c>
      <c r="D7" s="31">
        <v>238626</v>
      </c>
      <c r="E7" s="37">
        <v>15000</v>
      </c>
      <c r="F7" s="37"/>
    </row>
    <row r="8" spans="1:6" x14ac:dyDescent="0.6">
      <c r="A8" s="33">
        <v>4</v>
      </c>
      <c r="B8" s="34" t="s">
        <v>55</v>
      </c>
      <c r="C8" s="30" t="s">
        <v>56</v>
      </c>
      <c r="D8" s="31">
        <v>238779</v>
      </c>
      <c r="E8" s="37">
        <v>15000</v>
      </c>
      <c r="F8" s="37"/>
    </row>
    <row r="9" spans="1:6" x14ac:dyDescent="0.6">
      <c r="A9" s="33">
        <v>5</v>
      </c>
      <c r="B9" s="34" t="s">
        <v>141</v>
      </c>
      <c r="C9" s="30" t="s">
        <v>0</v>
      </c>
      <c r="D9" s="31">
        <v>238779</v>
      </c>
      <c r="E9" s="37">
        <v>15000</v>
      </c>
      <c r="F9" s="37"/>
    </row>
    <row r="10" spans="1:6" x14ac:dyDescent="0.6">
      <c r="A10" s="33">
        <v>6</v>
      </c>
      <c r="B10" s="34" t="s">
        <v>47</v>
      </c>
      <c r="C10" s="30" t="s">
        <v>48</v>
      </c>
      <c r="D10" s="31">
        <v>239083</v>
      </c>
      <c r="E10" s="37">
        <v>8690</v>
      </c>
      <c r="F10" s="37">
        <v>1310</v>
      </c>
    </row>
    <row r="11" spans="1:6" x14ac:dyDescent="0.6">
      <c r="A11" s="33">
        <v>7</v>
      </c>
      <c r="B11" s="34" t="s">
        <v>143</v>
      </c>
      <c r="C11" s="30" t="s">
        <v>96</v>
      </c>
      <c r="D11" s="31">
        <v>239144</v>
      </c>
      <c r="E11" s="37">
        <v>15000</v>
      </c>
      <c r="F11" s="37"/>
    </row>
    <row r="12" spans="1:6" x14ac:dyDescent="0.6">
      <c r="A12" s="33">
        <v>8</v>
      </c>
      <c r="B12" s="34" t="s">
        <v>139</v>
      </c>
      <c r="C12" s="30" t="s">
        <v>140</v>
      </c>
      <c r="D12" s="31">
        <v>239570</v>
      </c>
      <c r="E12" s="37">
        <v>15000</v>
      </c>
      <c r="F12" s="37"/>
    </row>
    <row r="13" spans="1:6" x14ac:dyDescent="0.6">
      <c r="A13" s="33">
        <v>9</v>
      </c>
      <c r="B13" s="34" t="s">
        <v>86</v>
      </c>
      <c r="C13" s="30" t="s">
        <v>81</v>
      </c>
      <c r="D13" s="31">
        <v>240392</v>
      </c>
      <c r="E13" s="37">
        <v>15000</v>
      </c>
      <c r="F13" s="37"/>
    </row>
    <row r="14" spans="1:6" x14ac:dyDescent="0.6">
      <c r="A14" s="33">
        <v>10</v>
      </c>
      <c r="B14" s="34" t="s">
        <v>53</v>
      </c>
      <c r="C14" s="30" t="s">
        <v>52</v>
      </c>
      <c r="D14" s="31">
        <v>240402</v>
      </c>
      <c r="E14" s="37">
        <v>8690</v>
      </c>
      <c r="F14" s="37">
        <v>1310</v>
      </c>
    </row>
    <row r="15" spans="1:6" x14ac:dyDescent="0.6">
      <c r="A15" s="33">
        <v>11</v>
      </c>
      <c r="B15" s="34" t="s">
        <v>57</v>
      </c>
      <c r="C15" s="30" t="s">
        <v>2</v>
      </c>
      <c r="D15" s="31">
        <v>240863</v>
      </c>
      <c r="E15" s="37">
        <v>15000</v>
      </c>
      <c r="F15" s="37"/>
    </row>
    <row r="16" spans="1:6" x14ac:dyDescent="0.6">
      <c r="A16" s="33">
        <v>12</v>
      </c>
      <c r="B16" s="30" t="s">
        <v>51</v>
      </c>
      <c r="C16" s="30" t="s">
        <v>52</v>
      </c>
      <c r="D16" s="33"/>
      <c r="E16" s="37"/>
      <c r="F16" s="37"/>
    </row>
    <row r="17" spans="1:6" x14ac:dyDescent="0.6">
      <c r="A17" s="35" t="s">
        <v>160</v>
      </c>
      <c r="B17" s="32"/>
      <c r="C17" s="32"/>
      <c r="D17" s="32"/>
      <c r="E17" s="37"/>
      <c r="F17" s="37"/>
    </row>
    <row r="18" spans="1:6" x14ac:dyDescent="0.6">
      <c r="A18" s="33">
        <v>13</v>
      </c>
      <c r="B18" s="34" t="s">
        <v>46</v>
      </c>
      <c r="C18" s="30" t="s">
        <v>32</v>
      </c>
      <c r="D18" s="31">
        <v>241093</v>
      </c>
      <c r="E18" s="37">
        <v>8690</v>
      </c>
      <c r="F18" s="37">
        <v>1310</v>
      </c>
    </row>
    <row r="19" spans="1:6" x14ac:dyDescent="0.6">
      <c r="A19" s="35" t="s">
        <v>161</v>
      </c>
      <c r="B19" s="32"/>
      <c r="C19" s="32"/>
      <c r="D19" s="32"/>
      <c r="E19" s="37"/>
      <c r="F19" s="37"/>
    </row>
    <row r="20" spans="1:6" x14ac:dyDescent="0.6">
      <c r="A20" s="33">
        <v>14</v>
      </c>
      <c r="B20" s="34" t="s">
        <v>138</v>
      </c>
      <c r="C20" s="30" t="s">
        <v>137</v>
      </c>
      <c r="D20" s="31">
        <v>236480</v>
      </c>
      <c r="E20" s="37">
        <v>8690</v>
      </c>
      <c r="F20" s="37">
        <v>1310</v>
      </c>
    </row>
    <row r="21" spans="1:6" x14ac:dyDescent="0.6">
      <c r="A21" s="33">
        <v>15</v>
      </c>
      <c r="B21" s="34" t="s">
        <v>49</v>
      </c>
      <c r="C21" s="30" t="s">
        <v>32</v>
      </c>
      <c r="D21" s="31">
        <v>240546</v>
      </c>
      <c r="E21" s="37">
        <v>11500</v>
      </c>
      <c r="F21" s="37"/>
    </row>
    <row r="22" spans="1:6" x14ac:dyDescent="0.6">
      <c r="A22" s="35" t="s">
        <v>162</v>
      </c>
      <c r="B22" s="32"/>
      <c r="C22" s="32"/>
      <c r="D22" s="32"/>
      <c r="E22" s="37"/>
      <c r="F22" s="37"/>
    </row>
    <row r="23" spans="1:6" x14ac:dyDescent="0.6">
      <c r="A23" s="33">
        <v>16</v>
      </c>
      <c r="B23" s="34" t="s">
        <v>50</v>
      </c>
      <c r="C23" s="30" t="s">
        <v>2</v>
      </c>
      <c r="D23" s="31">
        <v>238779</v>
      </c>
      <c r="E23" s="37">
        <v>15000</v>
      </c>
      <c r="F23" s="37"/>
    </row>
    <row r="24" spans="1:6" x14ac:dyDescent="0.6">
      <c r="A24" s="35" t="s">
        <v>163</v>
      </c>
      <c r="B24" s="34"/>
      <c r="C24" s="30"/>
      <c r="D24" s="31"/>
      <c r="E24" s="37"/>
      <c r="F24" s="37"/>
    </row>
    <row r="25" spans="1:6" x14ac:dyDescent="0.6">
      <c r="A25" s="33">
        <v>17</v>
      </c>
      <c r="B25" s="34" t="s">
        <v>54</v>
      </c>
      <c r="C25" s="30" t="s">
        <v>2</v>
      </c>
      <c r="D25" s="31">
        <v>238840</v>
      </c>
      <c r="E25" s="37">
        <v>15000</v>
      </c>
      <c r="F25" s="37"/>
    </row>
    <row r="26" spans="1:6" x14ac:dyDescent="0.6">
      <c r="A26" s="35" t="s">
        <v>153</v>
      </c>
      <c r="B26" s="34"/>
      <c r="C26" s="30"/>
      <c r="D26" s="31"/>
      <c r="E26" s="37"/>
      <c r="F26" s="37"/>
    </row>
    <row r="27" spans="1:6" x14ac:dyDescent="0.6">
      <c r="A27" s="33">
        <v>18</v>
      </c>
      <c r="B27" s="34" t="s">
        <v>58</v>
      </c>
      <c r="C27" s="30" t="s">
        <v>2</v>
      </c>
      <c r="D27" s="31">
        <v>238779</v>
      </c>
      <c r="E27" s="37">
        <v>15000</v>
      </c>
      <c r="F27" s="37"/>
    </row>
    <row r="28" spans="1:6" x14ac:dyDescent="0.6">
      <c r="A28" s="33">
        <v>19</v>
      </c>
      <c r="B28" s="34" t="s">
        <v>136</v>
      </c>
      <c r="C28" s="30" t="s">
        <v>137</v>
      </c>
      <c r="D28" s="31">
        <v>235464</v>
      </c>
      <c r="E28" s="37">
        <v>8690</v>
      </c>
      <c r="F28" s="37">
        <v>1310</v>
      </c>
    </row>
    <row r="29" spans="1:6" x14ac:dyDescent="0.6">
      <c r="A29" s="35" t="s">
        <v>154</v>
      </c>
      <c r="B29" s="34"/>
      <c r="C29" s="30"/>
      <c r="D29" s="31"/>
      <c r="E29" s="37"/>
      <c r="F29" s="37"/>
    </row>
    <row r="30" spans="1:6" x14ac:dyDescent="0.6">
      <c r="A30" s="33">
        <v>20</v>
      </c>
      <c r="B30" s="34" t="s">
        <v>59</v>
      </c>
      <c r="C30" s="30" t="s">
        <v>2</v>
      </c>
      <c r="D30" s="31">
        <v>238779</v>
      </c>
      <c r="E30" s="37">
        <v>15000</v>
      </c>
      <c r="F30" s="37"/>
    </row>
    <row r="31" spans="1:6" x14ac:dyDescent="0.6">
      <c r="A31" s="33">
        <v>21</v>
      </c>
      <c r="B31" s="34" t="s">
        <v>63</v>
      </c>
      <c r="C31" s="30" t="s">
        <v>32</v>
      </c>
      <c r="D31" s="31">
        <v>240970</v>
      </c>
      <c r="E31" s="37">
        <v>9400</v>
      </c>
      <c r="F31" s="37">
        <v>600</v>
      </c>
    </row>
    <row r="32" spans="1:6" x14ac:dyDescent="0.6">
      <c r="A32" s="35" t="s">
        <v>164</v>
      </c>
      <c r="B32" s="34"/>
      <c r="C32" s="30"/>
      <c r="D32" s="31"/>
      <c r="E32" s="37"/>
      <c r="F32" s="37"/>
    </row>
    <row r="33" spans="1:6" x14ac:dyDescent="0.6">
      <c r="A33" s="33">
        <v>22</v>
      </c>
      <c r="B33" s="34" t="s">
        <v>60</v>
      </c>
      <c r="C33" s="30" t="s">
        <v>32</v>
      </c>
      <c r="D33" s="31">
        <v>238779</v>
      </c>
      <c r="E33" s="37">
        <v>11500</v>
      </c>
      <c r="F33" s="37"/>
    </row>
    <row r="34" spans="1:6" x14ac:dyDescent="0.6">
      <c r="A34" s="33">
        <v>23</v>
      </c>
      <c r="B34" s="34" t="s">
        <v>61</v>
      </c>
      <c r="C34" s="30" t="s">
        <v>32</v>
      </c>
      <c r="D34" s="31">
        <v>239144</v>
      </c>
      <c r="E34" s="37">
        <v>11500</v>
      </c>
      <c r="F34" s="37"/>
    </row>
    <row r="35" spans="1:6" x14ac:dyDescent="0.6">
      <c r="A35" s="33">
        <v>24</v>
      </c>
      <c r="B35" s="30" t="s">
        <v>51</v>
      </c>
      <c r="C35" s="30" t="s">
        <v>142</v>
      </c>
      <c r="D35" s="33"/>
      <c r="E35" s="37"/>
      <c r="F35" s="37"/>
    </row>
  </sheetData>
  <mergeCells count="2">
    <mergeCell ref="A4:B4"/>
    <mergeCell ref="A1:F1"/>
  </mergeCells>
  <hyperlinks>
    <hyperlink ref="B18" r:id="rId1" display="http://www.e-manage.mju.ac.th/person_detail.aspx?pid=MzUwMTQwMDIzODAyMQ=="/>
    <hyperlink ref="B10" r:id="rId2" display="http://www.e-manage.mju.ac.th/person_detail.aspx?pid=MzUwMDcwMDE4MDcyOQ=="/>
    <hyperlink ref="B21" r:id="rId3" display="http://www.e-manage.mju.ac.th/person_detail.aspx?pid=MTUwOTkwMTAyMTUzMQ=="/>
    <hyperlink ref="B23" r:id="rId4" display="http://www.e-manage.mju.ac.th/person_detail.aspx?pid=MTUwOTkwMDA2NTIyNA=="/>
    <hyperlink ref="B14" r:id="rId5" display="http://www.e-manage.mju.ac.th/person_detail.aspx?pid=MTUyMDUwMDA2MDE5Nw=="/>
    <hyperlink ref="B25" r:id="rId6" display="http://www.e-manage.mju.ac.th/person_detail.aspx?pid=MTUwOTkwMDU0MTE5MQ=="/>
    <hyperlink ref="B8" r:id="rId7" display="http://www.e-manage.mju.ac.th/person_detail.aspx?pid=MTUwOTkwMDEwODA3MQ=="/>
    <hyperlink ref="B15" r:id="rId8" display="http://www.e-manage.mju.ac.th/person_detail.aspx?pid=MTUwOTkwMDEwODcwNQ=="/>
    <hyperlink ref="B27" r:id="rId9" display="http://www.e-manage.mju.ac.th/person_detail.aspx?pid=MTIyOTkwMDAwNjk4MQ=="/>
    <hyperlink ref="B33" r:id="rId10" display="http://www.e-manage.mju.ac.th/person_detail.aspx?pid=MzQzMDkwMDIyNDMxMw=="/>
    <hyperlink ref="B34" r:id="rId11" display="http://www.e-manage.mju.ac.th/person_detail.aspx?pid=MTY3OTkwMDAzMjk4OA=="/>
    <hyperlink ref="B7" r:id="rId12" display="http://www.e-manage.mju.ac.th/person_detail.aspx?pid=MzUwMDIwMDU3ODI4Ng=="/>
    <hyperlink ref="B31" r:id="rId13" display="http://www.e-manage.mju.ac.th/person_detail.aspx?pid=MTUwOTkwMDQ1MjY4Ng=="/>
    <hyperlink ref="B5" r:id="rId14" display="http://www.e-manage.mju.ac.th/person_detail.aspx?pid=MzUwMTQwMDMwMjU2MQ=="/>
    <hyperlink ref="B13" r:id="rId15" display="http://www.e-manage.mju.ac.th/person_detail.aspx?pid=MTUwOTkwMDIzMjIyOA=="/>
    <hyperlink ref="B6" r:id="rId16" display="http://www.e-manage.mju.ac.th/person_detail.aspx?pid=MzUwMDcwMDE3MDI4Ng=="/>
    <hyperlink ref="B28" r:id="rId17" display="http://www.e-manage.mju.ac.th/person_detail.aspx?pid=MzUwMTQwMDU1MzIwMg=="/>
    <hyperlink ref="B20" r:id="rId18" display="http://www.e-manage.mju.ac.th/person_detail.aspx?pid=MzUwMTQwMDcyMjg4OA=="/>
    <hyperlink ref="B12" r:id="rId19" display="http://www.e-manage.mju.ac.th/person_detail.aspx?pid=MzUwOTkwMDkwMTYwNg=="/>
    <hyperlink ref="B9" r:id="rId20" display="http://www.e-manage.mju.ac.th/person_detail.aspx?pid=MzQwMDEwMTY0NTAyNA=="/>
    <hyperlink ref="B11" r:id="rId21" display="http://www.e-manage.mju.ac.th/person_detail.aspx?pid=MzUwMDcwMDIwNDc1MA=="/>
    <hyperlink ref="B30" r:id="rId22" display="http://www.e-manage.mju.ac.th/person_detail.aspx?pid=MTUwOTkwMDE2Njc1Ng=="/>
  </hyperlinks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ข้าราชการ</vt:lpstr>
      <vt:lpstr>พนง-มหา'ลัย</vt:lpstr>
      <vt:lpstr>ลจ-ประจำ</vt:lpstr>
      <vt:lpstr>พนง-ราชการ</vt:lpstr>
      <vt:lpstr>ลจ-ชั่วคราว</vt:lpstr>
      <vt:lpstr>'ลจ-ชั่วคราว'!Print_Titles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2017-05-31T03:24:44Z</cp:lastPrinted>
  <dcterms:created xsi:type="dcterms:W3CDTF">2017-05-05T04:46:36Z</dcterms:created>
  <dcterms:modified xsi:type="dcterms:W3CDTF">2017-05-31T03:25:02Z</dcterms:modified>
</cp:coreProperties>
</file>